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FD630" i="4" l="1"/>
  <c r="EP630" i="4"/>
  <c r="EB630" i="4"/>
  <c r="DN630" i="4"/>
  <c r="CZ630" i="4"/>
  <c r="CL630" i="4"/>
  <c r="BX630" i="4"/>
  <c r="BJ630" i="4"/>
  <c r="AV630" i="4"/>
  <c r="EU635" i="4" l="1"/>
  <c r="EG635" i="4"/>
  <c r="DS635" i="4"/>
  <c r="DE635" i="4"/>
  <c r="CQ635" i="4"/>
  <c r="CC635" i="4"/>
  <c r="BO635" i="4"/>
  <c r="BA635" i="4"/>
  <c r="AM635" i="4"/>
  <c r="Y635" i="4"/>
  <c r="G635" i="4"/>
  <c r="FD623" i="4"/>
  <c r="FD624" i="4"/>
  <c r="FD625" i="4" s="1"/>
  <c r="FD622" i="4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8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9" i="4"/>
  <c r="FD78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3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4" i="4"/>
  <c r="FD13" i="4"/>
  <c r="FD12" i="4"/>
  <c r="FD11" i="4"/>
  <c r="FD10" i="4"/>
  <c r="FD9" i="4"/>
  <c r="FD629" i="4" s="1"/>
  <c r="FD631" i="4" s="1"/>
  <c r="FD632" i="4" s="1"/>
  <c r="EP624" i="4"/>
  <c r="EP625" i="4" s="1"/>
  <c r="EP623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8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9" i="4"/>
  <c r="EP78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3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629" i="4" s="1"/>
  <c r="EP631" i="4" s="1"/>
  <c r="EP632" i="4" s="1"/>
  <c r="EB624" i="4"/>
  <c r="EB625" i="4" s="1"/>
  <c r="EB623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8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9" i="4"/>
  <c r="EB78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3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4" i="4"/>
  <c r="EB13" i="4"/>
  <c r="EB12" i="4"/>
  <c r="EB11" i="4"/>
  <c r="EB10" i="4"/>
  <c r="EB9" i="4"/>
  <c r="EB629" i="4" s="1"/>
  <c r="EB631" i="4" s="1"/>
  <c r="EB632" i="4" s="1"/>
  <c r="DN624" i="4"/>
  <c r="DN625" i="4" s="1"/>
  <c r="DN623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8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9" i="4"/>
  <c r="DN78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3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4" i="4"/>
  <c r="DN13" i="4"/>
  <c r="DN12" i="4"/>
  <c r="DN11" i="4"/>
  <c r="DN10" i="4"/>
  <c r="DN9" i="4"/>
  <c r="DN629" i="4" s="1"/>
  <c r="DN631" i="4" s="1"/>
  <c r="DN632" i="4" s="1"/>
  <c r="CZ624" i="4"/>
  <c r="CZ625" i="4" s="1"/>
  <c r="CZ623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8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629" i="4" s="1"/>
  <c r="CZ631" i="4" s="1"/>
  <c r="CZ632" i="4" s="1"/>
  <c r="CL624" i="4"/>
  <c r="CL625" i="4" s="1"/>
  <c r="CL623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8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9" i="4"/>
  <c r="CL78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3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4" i="4"/>
  <c r="CL13" i="4"/>
  <c r="CL12" i="4"/>
  <c r="CL11" i="4"/>
  <c r="CL10" i="4"/>
  <c r="CL9" i="4"/>
  <c r="CL629" i="4" s="1"/>
  <c r="CL631" i="4" s="1"/>
  <c r="CL632" i="4" s="1"/>
  <c r="BX624" i="4"/>
  <c r="BX625" i="4" s="1"/>
  <c r="BX623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8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4" i="4"/>
  <c r="BX13" i="4"/>
  <c r="BX12" i="4"/>
  <c r="BX11" i="4"/>
  <c r="BX10" i="4"/>
  <c r="BX9" i="4"/>
  <c r="BX629" i="4" s="1"/>
  <c r="BX631" i="4" s="1"/>
  <c r="BX632" i="4" s="1"/>
  <c r="BJ624" i="4"/>
  <c r="BJ625" i="4" s="1"/>
  <c r="BJ623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8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9" i="4"/>
  <c r="BJ78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629" i="4" s="1"/>
  <c r="BJ631" i="4" s="1"/>
  <c r="BJ632" i="4" s="1"/>
  <c r="AV632" i="4"/>
  <c r="AV629" i="4"/>
  <c r="AV624" i="4"/>
  <c r="AV623" i="4"/>
  <c r="AV625" i="4"/>
  <c r="AV9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8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9" i="4"/>
  <c r="AV78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3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4" i="4"/>
  <c r="AV13" i="4"/>
  <c r="AV12" i="4"/>
  <c r="AV11" i="4"/>
  <c r="AV10" i="4"/>
  <c r="AV631" i="4"/>
  <c r="AH629" i="4"/>
  <c r="AI625" i="4"/>
  <c r="AI624" i="4"/>
  <c r="AH625" i="4"/>
  <c r="AH624" i="4"/>
  <c r="AH623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8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8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9" i="4"/>
  <c r="U9" i="4"/>
  <c r="AP9" i="8"/>
  <c r="AP624" i="8"/>
  <c r="BG624" i="8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8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9" i="8"/>
  <c r="BG78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3" i="8"/>
  <c r="BG32" i="8"/>
  <c r="BG31" i="8"/>
  <c r="BG30" i="8"/>
  <c r="BG17" i="8"/>
  <c r="BG9" i="8"/>
  <c r="BG10" i="8"/>
  <c r="BG11" i="8"/>
  <c r="BG12" i="8"/>
  <c r="BG13" i="8"/>
  <c r="BG14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11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0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8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J78" i="8"/>
  <c r="AC78" i="8" s="1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N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J11" i="8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K9" i="8"/>
  <c r="L9" i="8" s="1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M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U608" i="8"/>
  <c r="AV608" i="8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H79" i="8"/>
  <c r="AM79" i="8" s="1"/>
  <c r="AJ79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U56" i="8" l="1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78" i="8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M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E411" i="8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J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J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L368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L411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W78" i="8"/>
  <c r="AY78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M9" i="8" s="1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Z11" i="8" s="1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J10" i="8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Q63" i="8" l="1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A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Z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E368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BD14" i="8" s="1"/>
  <c r="AQ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AV368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V411" i="8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BA608" i="8" s="1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A10" i="8" s="1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Z9" i="8"/>
  <c r="CH9" i="4"/>
  <c r="AQ58" i="8" l="1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I368" i="4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I411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AE78" i="4" s="1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K9" i="4" l="1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B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U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B79" i="4" s="1"/>
  <c r="AN78" i="4"/>
  <c r="AP78" i="4" s="1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AB33" i="4" s="1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B10" i="4" s="1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B9" i="4" s="1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W454" i="8" l="1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J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P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P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S608" i="4" s="1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D78" i="4" s="1"/>
  <c r="BB83" i="4"/>
  <c r="BG83" i="4" s="1"/>
  <c r="BB75" i="4"/>
  <c r="BD75" i="4" s="1"/>
  <c r="AS78" i="4"/>
  <c r="AI78" i="4" s="1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S79" i="4" s="1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P33" i="4" s="1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AP10" i="4" s="1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P9" i="4" s="1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W432" i="8" l="1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I14" i="4" s="1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BD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D608" i="4" s="1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AG638" i="8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R78" i="4" s="1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G79" i="4" s="1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BD33" i="4" s="1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D10" i="4" s="1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Q517" i="4" l="1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AW14" i="4" s="1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U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BD11" i="4" s="1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Y624" i="8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U608" i="4" s="1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I78" i="4" s="1"/>
  <c r="CD75" i="4"/>
  <c r="CI75" i="4" s="1"/>
  <c r="BW75" i="4"/>
  <c r="BK75" i="4"/>
  <c r="CD87" i="4"/>
  <c r="CI87" i="4" s="1"/>
  <c r="BG88" i="4"/>
  <c r="AW88" i="4" s="1"/>
  <c r="BU78" i="4"/>
  <c r="BK78" i="4" s="1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U79" i="4" s="1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R10" i="4" s="1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F655" i="4" l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F637" i="4"/>
  <c r="F652" i="4"/>
  <c r="G652" i="4" s="1"/>
  <c r="F643" i="4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X638" i="4" s="1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BR14" i="4" s="1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F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I11" i="4" s="1"/>
  <c r="BY11" i="4" s="1"/>
  <c r="CO11" i="4"/>
  <c r="BC135" i="4"/>
  <c r="BB135" i="4" s="1"/>
  <c r="BW20" i="4"/>
  <c r="BC50" i="4"/>
  <c r="BB50" i="4" s="1"/>
  <c r="BB7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AZ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F636" i="4"/>
  <c r="G636" i="4" s="1"/>
  <c r="CF622" i="4"/>
  <c r="AP432" i="4"/>
  <c r="BD624" i="8"/>
  <c r="AW634" i="8"/>
  <c r="AX634" i="8" s="1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BA624" i="8"/>
  <c r="BF624" i="8" s="1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CI608" i="4" s="1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G637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G643" i="4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G64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G655" i="4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CF79" i="4" s="1"/>
  <c r="BW78" i="4"/>
  <c r="CK78" i="4"/>
  <c r="BY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CT78" i="4" s="1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CI33" i="4" s="1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BW11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CI10" i="4" s="1"/>
  <c r="BW15" i="4"/>
  <c r="BK15" i="4"/>
  <c r="CK22" i="4"/>
  <c r="CK20" i="4"/>
  <c r="BY20" i="4"/>
  <c r="DC9" i="4"/>
  <c r="CP9" i="4"/>
  <c r="CD9" i="4"/>
  <c r="CF9" i="4" s="1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X649" i="4" l="1"/>
  <c r="AZ156" i="4"/>
  <c r="AE623" i="4"/>
  <c r="U623" i="4" s="1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L651" i="4" s="1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W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BK14" i="4" s="1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CT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A625" i="8"/>
  <c r="BY619" i="4"/>
  <c r="CK619" i="4"/>
  <c r="CT619" i="4"/>
  <c r="AY625" i="8"/>
  <c r="AY626" i="8" s="1"/>
  <c r="AY627" i="8" s="1"/>
  <c r="BF625" i="8"/>
  <c r="Y649" i="4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CK608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W608" i="4" s="1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BP367" i="4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Y653" i="4"/>
  <c r="Y638" i="4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CW79" i="4" s="1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DH78" i="4" s="1"/>
  <c r="EE86" i="4"/>
  <c r="DR86" i="4"/>
  <c r="CW78" i="4"/>
  <c r="CM78" i="4" s="1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CW33" i="4" s="1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CT10" i="4" s="1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M11" i="4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CT9" i="4" s="1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BN325" i="4" l="1"/>
  <c r="BN496" i="4"/>
  <c r="BN454" i="4"/>
  <c r="AL647" i="4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AZ637" i="4" s="1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AI623" i="4" s="1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H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BU432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DH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CB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K608" i="4" s="1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AM647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AM651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DH79" i="4" s="1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DY78" i="4" s="1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M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CM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K33" i="4" s="1"/>
  <c r="DH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DK10" i="4" s="1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DH9" i="4" s="1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CB475" i="4" l="1"/>
  <c r="CD432" i="4"/>
  <c r="AZ640" i="4"/>
  <c r="BA640" i="4" s="1"/>
  <c r="AZ643" i="4"/>
  <c r="BA643" i="4" s="1"/>
  <c r="AZ654" i="4"/>
  <c r="DH55" i="4"/>
  <c r="BN71" i="4"/>
  <c r="BU7" i="4"/>
  <c r="AZ650" i="4"/>
  <c r="BA650" i="4" s="1"/>
  <c r="CB262" i="4"/>
  <c r="BG623" i="4"/>
  <c r="AW623" i="4" s="1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CB432" i="4" s="1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BN637" i="4" s="1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DV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DV14" i="4" s="1"/>
  <c r="EE181" i="4"/>
  <c r="DR181" i="4"/>
  <c r="EE620" i="4"/>
  <c r="DR620" i="4"/>
  <c r="DT620" i="4" s="1"/>
  <c r="DY620" i="4" s="1"/>
  <c r="DO620" i="4" s="1"/>
  <c r="CS8" i="4"/>
  <c r="CR8" i="4" s="1"/>
  <c r="DK11" i="4"/>
  <c r="DA11" i="4" s="1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CP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BA654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08" i="4"/>
  <c r="DA614" i="4"/>
  <c r="DT608" i="4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A79" i="4" s="1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M78" i="4" s="1"/>
  <c r="EA78" i="4"/>
  <c r="DO78" i="4"/>
  <c r="EV78" i="4"/>
  <c r="EX78" i="4" s="1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Y79" i="4" s="1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DY33" i="4" s="1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Y10" i="4" s="1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CP72" i="4" l="1"/>
  <c r="CF517" i="4"/>
  <c r="CB71" i="4"/>
  <c r="CP29" i="4"/>
  <c r="CR7" i="4"/>
  <c r="BU623" i="4"/>
  <c r="BK623" i="4" s="1"/>
  <c r="CP8" i="4"/>
  <c r="BN652" i="4"/>
  <c r="BO652" i="4" s="1"/>
  <c r="DY80" i="4"/>
  <c r="DO80" i="4" s="1"/>
  <c r="DV279" i="4"/>
  <c r="DO603" i="4"/>
  <c r="BN635" i="4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CP368" i="4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B642" i="4" s="1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O11" i="4" s="1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X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X14" i="4" s="1"/>
  <c r="EF14" i="4"/>
  <c r="EH14" i="4" s="1"/>
  <c r="EM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A608" i="4" s="1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EM608" i="4" s="1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BO637" i="4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BO649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M79" i="4" s="1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Q78" i="4" s="1"/>
  <c r="EO78" i="4"/>
  <c r="EC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O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FA33" i="4" s="1"/>
  <c r="EH48" i="4"/>
  <c r="EM48" i="4" s="1"/>
  <c r="EH34" i="4"/>
  <c r="EJ34" i="4" s="1"/>
  <c r="EM42" i="4"/>
  <c r="EH33" i="4"/>
  <c r="EM33" i="4" s="1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DO10" i="4"/>
  <c r="FC28" i="4"/>
  <c r="EA12" i="4"/>
  <c r="DV26" i="4"/>
  <c r="EH10" i="4"/>
  <c r="EM10" i="4" s="1"/>
  <c r="EO18" i="4"/>
  <c r="EH21" i="4"/>
  <c r="EJ21" i="4" s="1"/>
  <c r="EA26" i="4"/>
  <c r="DO26" i="4"/>
  <c r="EV10" i="4"/>
  <c r="FA10" i="4" s="1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FA14" i="4"/>
  <c r="DY9" i="4"/>
  <c r="EA9" i="4" s="1"/>
  <c r="DA9" i="4"/>
  <c r="EH9" i="4"/>
  <c r="EV9" i="4"/>
  <c r="EX9" i="4" s="1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CW517" i="4" l="1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649" i="4" s="1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EJ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FC14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EC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C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CP635" i="4" l="1"/>
  <c r="CP640" i="4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DD655" i="4" s="1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F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F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CQ640" i="4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CQ647" i="4"/>
  <c r="CQ649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K8" i="4"/>
  <c r="EJ8" i="4" s="1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DD643" i="4" l="1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DR652" i="4" s="1"/>
  <c r="EV432" i="4"/>
  <c r="FC228" i="4"/>
  <c r="FC220" i="4" s="1"/>
  <c r="EQ492" i="4"/>
  <c r="DR71" i="4"/>
  <c r="EF518" i="4"/>
  <c r="EF517" i="4" s="1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DE655" i="4"/>
  <c r="EO199" i="4"/>
  <c r="EF8" i="4"/>
  <c r="EO135" i="4"/>
  <c r="CJ220" i="4"/>
  <c r="CI220" i="4" s="1"/>
  <c r="CI177" i="4" s="1"/>
  <c r="EM7" i="4" l="1"/>
  <c r="ET156" i="4"/>
  <c r="ET71" i="4" s="1"/>
  <c r="ET367" i="4"/>
  <c r="FA432" i="4"/>
  <c r="EH623" i="4"/>
  <c r="EF653" i="4" s="1"/>
  <c r="EX517" i="4"/>
  <c r="FC518" i="4"/>
  <c r="DY623" i="4"/>
  <c r="DO623" i="4" s="1"/>
  <c r="EO283" i="4"/>
  <c r="EO177" i="4" s="1"/>
  <c r="DR653" i="4"/>
  <c r="DS653" i="4" s="1"/>
  <c r="EX432" i="4"/>
  <c r="EO178" i="4"/>
  <c r="ET517" i="4"/>
  <c r="DR649" i="4"/>
  <c r="DS649" i="4" s="1"/>
  <c r="FC29" i="4"/>
  <c r="DR635" i="4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T638" i="4" s="1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FC7" i="4"/>
  <c r="CI623" i="4"/>
  <c r="FC517" i="4"/>
  <c r="EF635" i="4"/>
  <c r="FC367" i="4"/>
  <c r="DS652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1" i="4" l="1"/>
  <c r="EF649" i="4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C623" i="4" s="1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49" i="4"/>
  <c r="EG653" i="4"/>
  <c r="EF178" i="4"/>
  <c r="EF177" i="4" s="1"/>
  <c r="EJ177" i="4"/>
  <c r="DR475" i="4"/>
  <c r="DR432" i="4" s="1"/>
  <c r="DR623" i="4" s="1"/>
  <c r="DT624" i="4" s="1"/>
  <c r="DV432" i="4"/>
  <c r="CP178" i="4"/>
  <c r="EU638" i="4"/>
  <c r="EQ623" i="4" l="1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DK624" i="4" l="1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EC625" i="4" l="1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EX623" i="4" l="1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Z624" i="4" l="1"/>
  <c r="AE624" i="4" s="1"/>
  <c r="EJ623" i="4"/>
  <c r="EM624" i="4"/>
  <c r="EJ624" i="4"/>
  <c r="EO624" i="4" s="1"/>
  <c r="EO625" i="4" s="1"/>
  <c r="EH625" i="4"/>
  <c r="BE539" i="4"/>
  <c r="BD539" i="4" s="1"/>
  <c r="X648" i="4" l="1"/>
  <c r="AB624" i="4"/>
  <c r="AG624" i="4" s="1"/>
  <c r="EJ625" i="4"/>
  <c r="AW625" i="4"/>
  <c r="U624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AB625" i="4" l="1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<sst xmlns="http://schemas.openxmlformats.org/spreadsheetml/2006/main" count="2522" uniqueCount="732">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</sst>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6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1" fillId="0" borderId="3" xfId="4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3" xfId="4" applyBorder="1" applyAlignment="1" applyProtection="1">
      <alignment horizontal="left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93" zoomScaleNormal="93" workbookViewId="0">
      <pane xSplit="7" ySplit="6" topLeftCell="H7" activePane="bottomRight" state="frozen"/>
      <selection pane="topRight" activeCell="H1" sqref="H1"/>
      <selection pane="bottomLeft" activeCell="A6" sqref="A6"/>
      <selection pane="bottomRight" activeCell="G633" sqref="G63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9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2" width="9.140625" style="34" hidden="1" customWidth="1"/>
    <col min="63" max="65" width="9.140625" style="34" customWidth="1"/>
    <col min="66" max="16384" width="9.140625" style="34"/>
  </cols>
  <sheetData>
    <row r="1" spans="2:61" ht="38.25" customHeight="1" thickBot="1" x14ac:dyDescent="0.3">
      <c r="I1" s="357" t="s">
        <v>729</v>
      </c>
      <c r="J1" s="358"/>
      <c r="K1" s="358"/>
      <c r="L1" s="358"/>
      <c r="M1" s="358"/>
      <c r="N1" s="358"/>
      <c r="O1" s="359"/>
      <c r="BI1" s="34"/>
    </row>
    <row r="2" spans="2:61" ht="17.25" customHeight="1" thickBot="1" x14ac:dyDescent="0.3">
      <c r="B2" s="95" t="s">
        <v>695</v>
      </c>
      <c r="C2" s="96"/>
      <c r="D2" s="349"/>
      <c r="E2" s="349"/>
      <c r="F2" s="349"/>
      <c r="G2" s="350"/>
      <c r="I2" s="360"/>
      <c r="J2" s="361"/>
      <c r="K2" s="361"/>
      <c r="L2" s="361"/>
      <c r="M2" s="361"/>
      <c r="N2" s="361"/>
      <c r="O2" s="362"/>
      <c r="P2" s="34"/>
      <c r="S2" s="34"/>
      <c r="AI2" s="34"/>
      <c r="AZ2" s="34"/>
      <c r="BI2" s="81"/>
    </row>
    <row r="3" spans="2:61" ht="39" customHeight="1" thickBot="1" x14ac:dyDescent="0.3">
      <c r="B3" s="265" t="s">
        <v>694</v>
      </c>
      <c r="C3" s="266"/>
      <c r="D3" s="351"/>
      <c r="E3" s="352"/>
      <c r="F3" s="352"/>
      <c r="G3" s="353"/>
      <c r="H3" s="99"/>
      <c r="I3" s="360"/>
      <c r="J3" s="361"/>
      <c r="K3" s="361"/>
      <c r="L3" s="361"/>
      <c r="M3" s="361"/>
      <c r="N3" s="361"/>
      <c r="O3" s="362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63"/>
      <c r="C4" s="364"/>
      <c r="D4" s="364"/>
      <c r="E4" s="364"/>
      <c r="F4" s="364"/>
      <c r="G4" s="365"/>
      <c r="H4" s="354" t="s">
        <v>696</v>
      </c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6"/>
      <c r="AA4" s="354" t="s">
        <v>697</v>
      </c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6"/>
      <c r="AS4" s="354" t="s">
        <v>698</v>
      </c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6"/>
      <c r="BI4" s="81"/>
    </row>
    <row r="5" spans="2:61" ht="15.75" customHeight="1" thickBot="1" x14ac:dyDescent="0.3">
      <c r="B5" s="366"/>
      <c r="C5" s="367"/>
      <c r="D5" s="367"/>
      <c r="E5" s="367"/>
      <c r="F5" s="367"/>
      <c r="G5" s="368"/>
      <c r="H5" s="314" t="s">
        <v>399</v>
      </c>
      <c r="I5" s="314"/>
      <c r="J5" s="314"/>
      <c r="K5" s="314"/>
      <c r="L5" s="314"/>
      <c r="M5" s="315"/>
      <c r="N5" s="319" t="s">
        <v>691</v>
      </c>
      <c r="O5" s="320"/>
      <c r="P5" s="320"/>
      <c r="Q5" s="320"/>
      <c r="R5" s="321"/>
      <c r="S5" s="316" t="s">
        <v>719</v>
      </c>
      <c r="T5" s="317"/>
      <c r="U5" s="317"/>
      <c r="V5" s="318"/>
      <c r="AA5" s="322" t="s">
        <v>399</v>
      </c>
      <c r="AB5" s="314"/>
      <c r="AC5" s="314"/>
      <c r="AD5" s="314"/>
      <c r="AE5" s="314"/>
      <c r="AF5" s="315"/>
      <c r="AG5" s="319" t="s">
        <v>691</v>
      </c>
      <c r="AH5" s="320"/>
      <c r="AI5" s="320"/>
      <c r="AJ5" s="320"/>
      <c r="AK5" s="321"/>
      <c r="AL5" s="316" t="s">
        <v>719</v>
      </c>
      <c r="AM5" s="317"/>
      <c r="AN5" s="317"/>
      <c r="AO5" s="318"/>
      <c r="AS5" s="322" t="s">
        <v>399</v>
      </c>
      <c r="AT5" s="314"/>
      <c r="AU5" s="314"/>
      <c r="AV5" s="314"/>
      <c r="AW5" s="315"/>
      <c r="AX5" s="319" t="s">
        <v>691</v>
      </c>
      <c r="AY5" s="320"/>
      <c r="AZ5" s="320"/>
      <c r="BA5" s="320"/>
      <c r="BB5" s="321"/>
      <c r="BC5" s="316" t="s">
        <v>719</v>
      </c>
      <c r="BD5" s="317"/>
      <c r="BE5" s="317"/>
      <c r="BF5" s="318"/>
      <c r="BI5" s="81"/>
    </row>
    <row r="6" spans="2:61" ht="93" customHeight="1" thickBot="1" x14ac:dyDescent="0.3">
      <c r="B6" s="267" t="s">
        <v>160</v>
      </c>
      <c r="C6" s="323" t="s">
        <v>730</v>
      </c>
      <c r="D6" s="323"/>
      <c r="E6" s="323"/>
      <c r="F6" s="323"/>
      <c r="G6" s="268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9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9" t="s">
        <v>718</v>
      </c>
      <c r="AP6" s="220" t="s">
        <v>158</v>
      </c>
      <c r="AQ6" s="59" t="s">
        <v>155</v>
      </c>
      <c r="AR6" s="59" t="s">
        <v>723</v>
      </c>
      <c r="AS6" s="232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9" t="s">
        <v>718</v>
      </c>
      <c r="BG6" s="205" t="s">
        <v>158</v>
      </c>
      <c r="BI6" s="81"/>
    </row>
    <row r="7" spans="2:61" ht="15" customHeight="1" x14ac:dyDescent="0.25">
      <c r="B7" s="119" t="s">
        <v>48</v>
      </c>
      <c r="C7" s="324" t="s">
        <v>0</v>
      </c>
      <c r="D7" s="325"/>
      <c r="E7" s="325"/>
      <c r="F7" s="326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1"/>
      <c r="AQ7" s="58"/>
      <c r="AR7" s="229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6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27" t="s">
        <v>1</v>
      </c>
      <c r="E8" s="328"/>
      <c r="F8" s="329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2"/>
      <c r="AQ8" s="11"/>
      <c r="AR8" s="230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8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7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2" t="s">
        <v>148</v>
      </c>
      <c r="F9" s="302"/>
      <c r="G9" s="66"/>
      <c r="H9" s="72"/>
      <c r="I9" s="27"/>
      <c r="J9" s="195">
        <f>27%</f>
        <v>0.27</v>
      </c>
      <c r="K9" s="214">
        <f>ROUNDDOWN(I9*J9,0)</f>
        <v>0</v>
      </c>
      <c r="L9" s="20">
        <f>I9+K9</f>
        <v>0</v>
      </c>
      <c r="M9" s="73">
        <f t="shared" ref="M9:M28" si="1">H9*L9</f>
        <v>0</v>
      </c>
      <c r="N9" s="215">
        <f>100%</f>
        <v>1</v>
      </c>
      <c r="O9" s="194">
        <f>ROUND((M9*N9),0)</f>
        <v>0</v>
      </c>
      <c r="P9" s="141"/>
      <c r="Q9" s="20">
        <f t="shared" ref="Q9:Q28" si="2">M9-O9</f>
        <v>0</v>
      </c>
      <c r="R9" s="142"/>
      <c r="S9" s="215">
        <f>100%</f>
        <v>1</v>
      </c>
      <c r="T9" s="194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5">
        <f t="shared" ref="AC9:AC28" si="6">J9</f>
        <v>0.27</v>
      </c>
      <c r="AD9" s="214">
        <f>ROUNDDOWN(AB9*AC9,0)</f>
        <v>0</v>
      </c>
      <c r="AE9" s="20">
        <f>AB9+AD9</f>
        <v>0</v>
      </c>
      <c r="AF9" s="21">
        <f>AA9*AE9</f>
        <v>0</v>
      </c>
      <c r="AG9" s="215">
        <f t="shared" ref="AG9:AG28" si="7">N9</f>
        <v>1</v>
      </c>
      <c r="AH9" s="194">
        <f>ROUND((AF9*AG9),0)</f>
        <v>0</v>
      </c>
      <c r="AI9" s="141"/>
      <c r="AJ9" s="20">
        <f t="shared" ref="AJ9:AJ28" si="8">AF9-AH9</f>
        <v>0</v>
      </c>
      <c r="AK9" s="142"/>
      <c r="AL9" s="215">
        <f t="shared" ref="AL9:AL28" si="9">S9</f>
        <v>1</v>
      </c>
      <c r="AM9" s="194">
        <f>ROUND((AL9*AH9),0)</f>
        <v>0</v>
      </c>
      <c r="AN9" s="141"/>
      <c r="AO9" s="143">
        <f t="shared" ref="AO9:AO28" si="10">AH9-AM9</f>
        <v>0</v>
      </c>
      <c r="AP9" s="208">
        <f>AH9-O9</f>
        <v>0</v>
      </c>
      <c r="AQ9" s="11" t="str">
        <f t="shared" ref="AQ9:AQ72" si="11">IF(BG9&lt;&gt;0,"Kérem, indokolja az eltérést!"," ")</f>
        <v xml:space="preserve"> </v>
      </c>
      <c r="AR9" s="230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5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5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8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2" t="s">
        <v>148</v>
      </c>
      <c r="F10" s="302"/>
      <c r="G10" s="66"/>
      <c r="H10" s="72"/>
      <c r="I10" s="27"/>
      <c r="J10" s="195">
        <f>27%</f>
        <v>0.27</v>
      </c>
      <c r="K10" s="214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5">
        <f>100%</f>
        <v>1</v>
      </c>
      <c r="O10" s="194">
        <f t="shared" ref="O10:O28" si="22">ROUND((M10*N10),0)</f>
        <v>0</v>
      </c>
      <c r="P10" s="141"/>
      <c r="Q10" s="20">
        <f t="shared" si="2"/>
        <v>0</v>
      </c>
      <c r="R10" s="142"/>
      <c r="S10" s="215">
        <f>100%</f>
        <v>1</v>
      </c>
      <c r="T10" s="194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5">
        <f t="shared" si="6"/>
        <v>0.27</v>
      </c>
      <c r="AD10" s="214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5">
        <f t="shared" si="7"/>
        <v>1</v>
      </c>
      <c r="AH10" s="194">
        <f t="shared" ref="AH10:AH28" si="28">ROUND((AF10*AG10),0)</f>
        <v>0</v>
      </c>
      <c r="AI10" s="141"/>
      <c r="AJ10" s="20">
        <f t="shared" si="8"/>
        <v>0</v>
      </c>
      <c r="AK10" s="142"/>
      <c r="AL10" s="215">
        <f t="shared" si="9"/>
        <v>1</v>
      </c>
      <c r="AM10" s="194">
        <f t="shared" ref="AM10:AM28" si="29">ROUND((AL10*AH10),0)</f>
        <v>0</v>
      </c>
      <c r="AN10" s="141"/>
      <c r="AO10" s="143">
        <f t="shared" si="10"/>
        <v>0</v>
      </c>
      <c r="AP10" s="208">
        <f t="shared" ref="AP10:AP27" si="30">AH10-O10</f>
        <v>0</v>
      </c>
      <c r="AQ10" s="11" t="str">
        <f t="shared" si="11"/>
        <v xml:space="preserve"> </v>
      </c>
      <c r="AR10" s="230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5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5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8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2" t="s">
        <v>148</v>
      </c>
      <c r="F11" s="302"/>
      <c r="G11" s="66"/>
      <c r="H11" s="72"/>
      <c r="I11" s="27"/>
      <c r="J11" s="195">
        <f>27%</f>
        <v>0.27</v>
      </c>
      <c r="K11" s="214">
        <f t="shared" si="20"/>
        <v>0</v>
      </c>
      <c r="L11" s="20">
        <f t="shared" si="21"/>
        <v>0</v>
      </c>
      <c r="M11" s="73">
        <f t="shared" si="1"/>
        <v>0</v>
      </c>
      <c r="N11" s="215">
        <f>100%</f>
        <v>1</v>
      </c>
      <c r="O11" s="194">
        <f t="shared" si="22"/>
        <v>0</v>
      </c>
      <c r="P11" s="141"/>
      <c r="Q11" s="20">
        <f t="shared" si="2"/>
        <v>0</v>
      </c>
      <c r="R11" s="142"/>
      <c r="S11" s="215">
        <f>100%</f>
        <v>1</v>
      </c>
      <c r="T11" s="194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5">
        <f t="shared" si="6"/>
        <v>0.27</v>
      </c>
      <c r="AD11" s="214">
        <f t="shared" si="25"/>
        <v>0</v>
      </c>
      <c r="AE11" s="20">
        <f t="shared" si="26"/>
        <v>0</v>
      </c>
      <c r="AF11" s="21">
        <f t="shared" si="27"/>
        <v>0</v>
      </c>
      <c r="AG11" s="215">
        <f t="shared" si="7"/>
        <v>1</v>
      </c>
      <c r="AH11" s="194">
        <f t="shared" si="28"/>
        <v>0</v>
      </c>
      <c r="AI11" s="141"/>
      <c r="AJ11" s="20">
        <f t="shared" si="8"/>
        <v>0</v>
      </c>
      <c r="AK11" s="142"/>
      <c r="AL11" s="215">
        <f t="shared" si="9"/>
        <v>1</v>
      </c>
      <c r="AM11" s="194">
        <f t="shared" si="29"/>
        <v>0</v>
      </c>
      <c r="AN11" s="141"/>
      <c r="AO11" s="143">
        <f t="shared" si="10"/>
        <v>0</v>
      </c>
      <c r="AP11" s="208">
        <f>AH11-O11</f>
        <v>0</v>
      </c>
      <c r="AQ11" s="11" t="str">
        <f t="shared" si="11"/>
        <v xml:space="preserve"> </v>
      </c>
      <c r="AR11" s="230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5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5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8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2" t="s">
        <v>148</v>
      </c>
      <c r="F12" s="302"/>
      <c r="G12" s="66"/>
      <c r="H12" s="72"/>
      <c r="I12" s="27"/>
      <c r="J12" s="195">
        <f>27%</f>
        <v>0.27</v>
      </c>
      <c r="K12" s="214">
        <f t="shared" si="20"/>
        <v>0</v>
      </c>
      <c r="L12" s="20">
        <f t="shared" si="21"/>
        <v>0</v>
      </c>
      <c r="M12" s="73">
        <f t="shared" si="1"/>
        <v>0</v>
      </c>
      <c r="N12" s="215">
        <f>100%</f>
        <v>1</v>
      </c>
      <c r="O12" s="194">
        <f t="shared" si="22"/>
        <v>0</v>
      </c>
      <c r="P12" s="141"/>
      <c r="Q12" s="20">
        <f t="shared" si="2"/>
        <v>0</v>
      </c>
      <c r="R12" s="142"/>
      <c r="S12" s="215">
        <f>100%</f>
        <v>1</v>
      </c>
      <c r="T12" s="194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5">
        <f t="shared" si="6"/>
        <v>0.27</v>
      </c>
      <c r="AD12" s="214">
        <f t="shared" si="25"/>
        <v>0</v>
      </c>
      <c r="AE12" s="20">
        <f t="shared" si="26"/>
        <v>0</v>
      </c>
      <c r="AF12" s="21">
        <f t="shared" si="27"/>
        <v>0</v>
      </c>
      <c r="AG12" s="215">
        <f t="shared" si="7"/>
        <v>1</v>
      </c>
      <c r="AH12" s="194">
        <f t="shared" si="28"/>
        <v>0</v>
      </c>
      <c r="AI12" s="141"/>
      <c r="AJ12" s="20">
        <f t="shared" si="8"/>
        <v>0</v>
      </c>
      <c r="AK12" s="142"/>
      <c r="AL12" s="215">
        <f t="shared" si="9"/>
        <v>1</v>
      </c>
      <c r="AM12" s="194">
        <f t="shared" si="29"/>
        <v>0</v>
      </c>
      <c r="AN12" s="141"/>
      <c r="AO12" s="143">
        <f t="shared" si="10"/>
        <v>0</v>
      </c>
      <c r="AP12" s="208">
        <f t="shared" si="30"/>
        <v>0</v>
      </c>
      <c r="AQ12" s="11" t="str">
        <f t="shared" si="11"/>
        <v xml:space="preserve"> </v>
      </c>
      <c r="AR12" s="230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5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5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8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2" t="s">
        <v>148</v>
      </c>
      <c r="F13" s="302"/>
      <c r="G13" s="66"/>
      <c r="H13" s="72"/>
      <c r="I13" s="27"/>
      <c r="J13" s="195">
        <f>27%</f>
        <v>0.27</v>
      </c>
      <c r="K13" s="214">
        <f t="shared" si="20"/>
        <v>0</v>
      </c>
      <c r="L13" s="20">
        <f t="shared" si="21"/>
        <v>0</v>
      </c>
      <c r="M13" s="73">
        <f t="shared" si="1"/>
        <v>0</v>
      </c>
      <c r="N13" s="215">
        <f>100%</f>
        <v>1</v>
      </c>
      <c r="O13" s="194">
        <f t="shared" si="22"/>
        <v>0</v>
      </c>
      <c r="P13" s="141"/>
      <c r="Q13" s="20">
        <f t="shared" si="2"/>
        <v>0</v>
      </c>
      <c r="R13" s="142"/>
      <c r="S13" s="215">
        <f>100%</f>
        <v>1</v>
      </c>
      <c r="T13" s="194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5">
        <f t="shared" si="6"/>
        <v>0.27</v>
      </c>
      <c r="AD13" s="214">
        <f t="shared" si="25"/>
        <v>0</v>
      </c>
      <c r="AE13" s="20">
        <f t="shared" si="26"/>
        <v>0</v>
      </c>
      <c r="AF13" s="21">
        <f t="shared" si="27"/>
        <v>0</v>
      </c>
      <c r="AG13" s="215">
        <f t="shared" si="7"/>
        <v>1</v>
      </c>
      <c r="AH13" s="194">
        <f t="shared" si="28"/>
        <v>0</v>
      </c>
      <c r="AI13" s="141"/>
      <c r="AJ13" s="20">
        <f t="shared" si="8"/>
        <v>0</v>
      </c>
      <c r="AK13" s="142"/>
      <c r="AL13" s="215">
        <f t="shared" si="9"/>
        <v>1</v>
      </c>
      <c r="AM13" s="194">
        <f t="shared" si="29"/>
        <v>0</v>
      </c>
      <c r="AN13" s="141"/>
      <c r="AO13" s="143">
        <f t="shared" si="10"/>
        <v>0</v>
      </c>
      <c r="AP13" s="208">
        <f t="shared" si="30"/>
        <v>0</v>
      </c>
      <c r="AQ13" s="11" t="str">
        <f t="shared" si="11"/>
        <v xml:space="preserve"> </v>
      </c>
      <c r="AR13" s="230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5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5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8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2" t="s">
        <v>148</v>
      </c>
      <c r="F14" s="302"/>
      <c r="G14" s="66"/>
      <c r="H14" s="72"/>
      <c r="I14" s="27"/>
      <c r="J14" s="195">
        <f>27%</f>
        <v>0.27</v>
      </c>
      <c r="K14" s="214">
        <f t="shared" si="20"/>
        <v>0</v>
      </c>
      <c r="L14" s="20">
        <f t="shared" si="21"/>
        <v>0</v>
      </c>
      <c r="M14" s="73">
        <f t="shared" si="1"/>
        <v>0</v>
      </c>
      <c r="N14" s="215">
        <f>100%</f>
        <v>1</v>
      </c>
      <c r="O14" s="194">
        <f t="shared" si="22"/>
        <v>0</v>
      </c>
      <c r="P14" s="141"/>
      <c r="Q14" s="20">
        <f t="shared" si="2"/>
        <v>0</v>
      </c>
      <c r="R14" s="142"/>
      <c r="S14" s="215">
        <f>100%</f>
        <v>1</v>
      </c>
      <c r="T14" s="194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5">
        <f t="shared" si="6"/>
        <v>0.27</v>
      </c>
      <c r="AD14" s="214">
        <f t="shared" si="25"/>
        <v>0</v>
      </c>
      <c r="AE14" s="20">
        <f t="shared" si="26"/>
        <v>0</v>
      </c>
      <c r="AF14" s="21">
        <f t="shared" si="27"/>
        <v>0</v>
      </c>
      <c r="AG14" s="215">
        <f t="shared" si="7"/>
        <v>1</v>
      </c>
      <c r="AH14" s="194">
        <f t="shared" si="28"/>
        <v>0</v>
      </c>
      <c r="AI14" s="141"/>
      <c r="AJ14" s="20">
        <f t="shared" si="8"/>
        <v>0</v>
      </c>
      <c r="AK14" s="142"/>
      <c r="AL14" s="215">
        <f t="shared" si="9"/>
        <v>1</v>
      </c>
      <c r="AM14" s="194">
        <f t="shared" si="29"/>
        <v>0</v>
      </c>
      <c r="AN14" s="141"/>
      <c r="AO14" s="143">
        <f t="shared" si="10"/>
        <v>0</v>
      </c>
      <c r="AP14" s="208">
        <f t="shared" si="30"/>
        <v>0</v>
      </c>
      <c r="AQ14" s="11" t="str">
        <f t="shared" si="11"/>
        <v xml:space="preserve"> </v>
      </c>
      <c r="AR14" s="230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5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5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8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302" t="s">
        <v>148</v>
      </c>
      <c r="F15" s="302"/>
      <c r="G15" s="66"/>
      <c r="H15" s="72"/>
      <c r="I15" s="27"/>
      <c r="J15" s="195">
        <f>27%</f>
        <v>0.27</v>
      </c>
      <c r="K15" s="214">
        <f t="shared" si="20"/>
        <v>0</v>
      </c>
      <c r="L15" s="20">
        <f t="shared" si="21"/>
        <v>0</v>
      </c>
      <c r="M15" s="73">
        <f t="shared" si="1"/>
        <v>0</v>
      </c>
      <c r="N15" s="215">
        <f>100%</f>
        <v>1</v>
      </c>
      <c r="O15" s="194">
        <f t="shared" si="22"/>
        <v>0</v>
      </c>
      <c r="P15" s="141"/>
      <c r="Q15" s="20">
        <f t="shared" si="2"/>
        <v>0</v>
      </c>
      <c r="R15" s="142"/>
      <c r="S15" s="215">
        <f>100%</f>
        <v>1</v>
      </c>
      <c r="T15" s="194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5">
        <f t="shared" si="6"/>
        <v>0.27</v>
      </c>
      <c r="AD15" s="214">
        <f t="shared" si="25"/>
        <v>0</v>
      </c>
      <c r="AE15" s="20">
        <f t="shared" si="26"/>
        <v>0</v>
      </c>
      <c r="AF15" s="21">
        <f t="shared" si="27"/>
        <v>0</v>
      </c>
      <c r="AG15" s="215">
        <f t="shared" si="7"/>
        <v>1</v>
      </c>
      <c r="AH15" s="194">
        <f t="shared" si="28"/>
        <v>0</v>
      </c>
      <c r="AI15" s="141"/>
      <c r="AJ15" s="20">
        <f t="shared" si="8"/>
        <v>0</v>
      </c>
      <c r="AK15" s="142"/>
      <c r="AL15" s="215">
        <f t="shared" si="9"/>
        <v>1</v>
      </c>
      <c r="AM15" s="194">
        <f t="shared" si="29"/>
        <v>0</v>
      </c>
      <c r="AN15" s="141"/>
      <c r="AO15" s="143">
        <f t="shared" si="10"/>
        <v>0</v>
      </c>
      <c r="AP15" s="208">
        <f t="shared" si="30"/>
        <v>0</v>
      </c>
      <c r="AQ15" s="11" t="str">
        <f t="shared" si="11"/>
        <v xml:space="preserve"> </v>
      </c>
      <c r="AR15" s="230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5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5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8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2" t="s">
        <v>148</v>
      </c>
      <c r="F16" s="302"/>
      <c r="G16" s="66"/>
      <c r="H16" s="72"/>
      <c r="I16" s="27"/>
      <c r="J16" s="195">
        <f>27%</f>
        <v>0.27</v>
      </c>
      <c r="K16" s="214">
        <f t="shared" si="20"/>
        <v>0</v>
      </c>
      <c r="L16" s="20">
        <f t="shared" si="21"/>
        <v>0</v>
      </c>
      <c r="M16" s="73">
        <f t="shared" si="1"/>
        <v>0</v>
      </c>
      <c r="N16" s="215">
        <f>100%</f>
        <v>1</v>
      </c>
      <c r="O16" s="194">
        <f t="shared" si="22"/>
        <v>0</v>
      </c>
      <c r="P16" s="141"/>
      <c r="Q16" s="20">
        <f t="shared" si="2"/>
        <v>0</v>
      </c>
      <c r="R16" s="142"/>
      <c r="S16" s="215">
        <f>100%</f>
        <v>1</v>
      </c>
      <c r="T16" s="194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5">
        <f t="shared" si="6"/>
        <v>0.27</v>
      </c>
      <c r="AD16" s="214">
        <f t="shared" si="25"/>
        <v>0</v>
      </c>
      <c r="AE16" s="20">
        <f t="shared" si="26"/>
        <v>0</v>
      </c>
      <c r="AF16" s="21">
        <f t="shared" si="27"/>
        <v>0</v>
      </c>
      <c r="AG16" s="215">
        <f t="shared" si="7"/>
        <v>1</v>
      </c>
      <c r="AH16" s="194">
        <f t="shared" si="28"/>
        <v>0</v>
      </c>
      <c r="AI16" s="141"/>
      <c r="AJ16" s="20">
        <f t="shared" si="8"/>
        <v>0</v>
      </c>
      <c r="AK16" s="142"/>
      <c r="AL16" s="215">
        <f t="shared" si="9"/>
        <v>1</v>
      </c>
      <c r="AM16" s="194">
        <f t="shared" si="29"/>
        <v>0</v>
      </c>
      <c r="AN16" s="141"/>
      <c r="AO16" s="143">
        <f t="shared" si="10"/>
        <v>0</v>
      </c>
      <c r="AP16" s="208">
        <f t="shared" si="30"/>
        <v>0</v>
      </c>
      <c r="AQ16" s="11" t="str">
        <f t="shared" si="11"/>
        <v xml:space="preserve"> </v>
      </c>
      <c r="AR16" s="230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5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5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8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2" t="s">
        <v>148</v>
      </c>
      <c r="F17" s="302"/>
      <c r="G17" s="66"/>
      <c r="H17" s="72"/>
      <c r="I17" s="27"/>
      <c r="J17" s="195">
        <f>27%</f>
        <v>0.27</v>
      </c>
      <c r="K17" s="214">
        <f t="shared" si="20"/>
        <v>0</v>
      </c>
      <c r="L17" s="20">
        <f t="shared" si="21"/>
        <v>0</v>
      </c>
      <c r="M17" s="73">
        <f t="shared" si="1"/>
        <v>0</v>
      </c>
      <c r="N17" s="215">
        <f>100%</f>
        <v>1</v>
      </c>
      <c r="O17" s="194">
        <f t="shared" si="22"/>
        <v>0</v>
      </c>
      <c r="P17" s="141"/>
      <c r="Q17" s="20">
        <f t="shared" si="2"/>
        <v>0</v>
      </c>
      <c r="R17" s="142"/>
      <c r="S17" s="215">
        <f>100%</f>
        <v>1</v>
      </c>
      <c r="T17" s="194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5">
        <f t="shared" si="6"/>
        <v>0.27</v>
      </c>
      <c r="AD17" s="214">
        <f t="shared" si="25"/>
        <v>0</v>
      </c>
      <c r="AE17" s="20">
        <f t="shared" si="26"/>
        <v>0</v>
      </c>
      <c r="AF17" s="21">
        <f t="shared" si="27"/>
        <v>0</v>
      </c>
      <c r="AG17" s="215">
        <f t="shared" si="7"/>
        <v>1</v>
      </c>
      <c r="AH17" s="194">
        <f t="shared" si="28"/>
        <v>0</v>
      </c>
      <c r="AI17" s="141"/>
      <c r="AJ17" s="20">
        <f t="shared" si="8"/>
        <v>0</v>
      </c>
      <c r="AK17" s="142"/>
      <c r="AL17" s="215">
        <f t="shared" si="9"/>
        <v>1</v>
      </c>
      <c r="AM17" s="194">
        <f t="shared" si="29"/>
        <v>0</v>
      </c>
      <c r="AN17" s="141"/>
      <c r="AO17" s="143">
        <f t="shared" si="10"/>
        <v>0</v>
      </c>
      <c r="AP17" s="208">
        <f t="shared" si="30"/>
        <v>0</v>
      </c>
      <c r="AQ17" s="11" t="str">
        <f t="shared" si="11"/>
        <v xml:space="preserve"> </v>
      </c>
      <c r="AR17" s="230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5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5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8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2" t="s">
        <v>148</v>
      </c>
      <c r="F18" s="302"/>
      <c r="G18" s="66"/>
      <c r="H18" s="72"/>
      <c r="I18" s="27"/>
      <c r="J18" s="195">
        <f>27%</f>
        <v>0.27</v>
      </c>
      <c r="K18" s="214">
        <f t="shared" si="20"/>
        <v>0</v>
      </c>
      <c r="L18" s="20">
        <f t="shared" si="21"/>
        <v>0</v>
      </c>
      <c r="M18" s="73">
        <f t="shared" si="1"/>
        <v>0</v>
      </c>
      <c r="N18" s="215">
        <f>100%</f>
        <v>1</v>
      </c>
      <c r="O18" s="194">
        <f t="shared" si="22"/>
        <v>0</v>
      </c>
      <c r="P18" s="141"/>
      <c r="Q18" s="20">
        <f t="shared" si="2"/>
        <v>0</v>
      </c>
      <c r="R18" s="142"/>
      <c r="S18" s="215">
        <f>100%</f>
        <v>1</v>
      </c>
      <c r="T18" s="194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5">
        <f t="shared" si="6"/>
        <v>0.27</v>
      </c>
      <c r="AD18" s="214">
        <f t="shared" si="25"/>
        <v>0</v>
      </c>
      <c r="AE18" s="20">
        <f t="shared" si="26"/>
        <v>0</v>
      </c>
      <c r="AF18" s="21">
        <f t="shared" si="27"/>
        <v>0</v>
      </c>
      <c r="AG18" s="215">
        <f t="shared" si="7"/>
        <v>1</v>
      </c>
      <c r="AH18" s="194">
        <f t="shared" si="28"/>
        <v>0</v>
      </c>
      <c r="AI18" s="141"/>
      <c r="AJ18" s="20">
        <f t="shared" si="8"/>
        <v>0</v>
      </c>
      <c r="AK18" s="142"/>
      <c r="AL18" s="215">
        <f t="shared" si="9"/>
        <v>1</v>
      </c>
      <c r="AM18" s="194">
        <f t="shared" si="29"/>
        <v>0</v>
      </c>
      <c r="AN18" s="141"/>
      <c r="AO18" s="143">
        <f t="shared" si="10"/>
        <v>0</v>
      </c>
      <c r="AP18" s="208">
        <f t="shared" si="30"/>
        <v>0</v>
      </c>
      <c r="AQ18" s="11" t="str">
        <f t="shared" si="11"/>
        <v xml:space="preserve"> </v>
      </c>
      <c r="AR18" s="230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5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5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8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302" t="s">
        <v>148</v>
      </c>
      <c r="F19" s="302"/>
      <c r="G19" s="66"/>
      <c r="H19" s="72"/>
      <c r="I19" s="27"/>
      <c r="J19" s="195">
        <f>27%</f>
        <v>0.27</v>
      </c>
      <c r="K19" s="214">
        <f t="shared" si="20"/>
        <v>0</v>
      </c>
      <c r="L19" s="20">
        <f t="shared" si="21"/>
        <v>0</v>
      </c>
      <c r="M19" s="73">
        <f t="shared" si="1"/>
        <v>0</v>
      </c>
      <c r="N19" s="215">
        <f>100%</f>
        <v>1</v>
      </c>
      <c r="O19" s="194">
        <f t="shared" si="22"/>
        <v>0</v>
      </c>
      <c r="P19" s="141"/>
      <c r="Q19" s="20">
        <f t="shared" si="2"/>
        <v>0</v>
      </c>
      <c r="R19" s="142"/>
      <c r="S19" s="215">
        <f>100%</f>
        <v>1</v>
      </c>
      <c r="T19" s="194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5">
        <f t="shared" si="6"/>
        <v>0.27</v>
      </c>
      <c r="AD19" s="214">
        <f t="shared" si="25"/>
        <v>0</v>
      </c>
      <c r="AE19" s="20">
        <f t="shared" si="26"/>
        <v>0</v>
      </c>
      <c r="AF19" s="21">
        <f t="shared" si="27"/>
        <v>0</v>
      </c>
      <c r="AG19" s="215">
        <f t="shared" si="7"/>
        <v>1</v>
      </c>
      <c r="AH19" s="194">
        <f t="shared" si="28"/>
        <v>0</v>
      </c>
      <c r="AI19" s="141"/>
      <c r="AJ19" s="20">
        <f t="shared" si="8"/>
        <v>0</v>
      </c>
      <c r="AK19" s="142"/>
      <c r="AL19" s="215">
        <f t="shared" si="9"/>
        <v>1</v>
      </c>
      <c r="AM19" s="194">
        <f t="shared" si="29"/>
        <v>0</v>
      </c>
      <c r="AN19" s="141"/>
      <c r="AO19" s="143">
        <f t="shared" si="10"/>
        <v>0</v>
      </c>
      <c r="AP19" s="208">
        <f t="shared" si="30"/>
        <v>0</v>
      </c>
      <c r="AQ19" s="11" t="str">
        <f t="shared" si="11"/>
        <v xml:space="preserve"> </v>
      </c>
      <c r="AR19" s="230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5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5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8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2" t="s">
        <v>148</v>
      </c>
      <c r="F20" s="302"/>
      <c r="G20" s="66"/>
      <c r="H20" s="72"/>
      <c r="I20" s="27"/>
      <c r="J20" s="195">
        <f>27%</f>
        <v>0.27</v>
      </c>
      <c r="K20" s="214">
        <f t="shared" si="20"/>
        <v>0</v>
      </c>
      <c r="L20" s="20">
        <f t="shared" si="21"/>
        <v>0</v>
      </c>
      <c r="M20" s="73">
        <f t="shared" si="1"/>
        <v>0</v>
      </c>
      <c r="N20" s="215">
        <f>100%</f>
        <v>1</v>
      </c>
      <c r="O20" s="194">
        <f t="shared" si="22"/>
        <v>0</v>
      </c>
      <c r="P20" s="141"/>
      <c r="Q20" s="20">
        <f t="shared" si="2"/>
        <v>0</v>
      </c>
      <c r="R20" s="142"/>
      <c r="S20" s="215">
        <f>100%</f>
        <v>1</v>
      </c>
      <c r="T20" s="194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5">
        <f t="shared" si="6"/>
        <v>0.27</v>
      </c>
      <c r="AD20" s="214">
        <f t="shared" si="25"/>
        <v>0</v>
      </c>
      <c r="AE20" s="20">
        <f t="shared" si="26"/>
        <v>0</v>
      </c>
      <c r="AF20" s="21">
        <f t="shared" si="27"/>
        <v>0</v>
      </c>
      <c r="AG20" s="215">
        <f t="shared" si="7"/>
        <v>1</v>
      </c>
      <c r="AH20" s="194">
        <f t="shared" si="28"/>
        <v>0</v>
      </c>
      <c r="AI20" s="141"/>
      <c r="AJ20" s="20">
        <f t="shared" si="8"/>
        <v>0</v>
      </c>
      <c r="AK20" s="142"/>
      <c r="AL20" s="215">
        <f t="shared" si="9"/>
        <v>1</v>
      </c>
      <c r="AM20" s="194">
        <f t="shared" si="29"/>
        <v>0</v>
      </c>
      <c r="AN20" s="141"/>
      <c r="AO20" s="143">
        <f t="shared" si="10"/>
        <v>0</v>
      </c>
      <c r="AP20" s="208">
        <f t="shared" si="30"/>
        <v>0</v>
      </c>
      <c r="AQ20" s="11" t="str">
        <f t="shared" si="11"/>
        <v xml:space="preserve"> </v>
      </c>
      <c r="AR20" s="230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5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5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8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302" t="s">
        <v>148</v>
      </c>
      <c r="F21" s="302"/>
      <c r="G21" s="66"/>
      <c r="H21" s="72"/>
      <c r="I21" s="27"/>
      <c r="J21" s="195">
        <f>27%</f>
        <v>0.27</v>
      </c>
      <c r="K21" s="214">
        <f t="shared" si="20"/>
        <v>0</v>
      </c>
      <c r="L21" s="20">
        <f t="shared" si="21"/>
        <v>0</v>
      </c>
      <c r="M21" s="73">
        <f t="shared" si="1"/>
        <v>0</v>
      </c>
      <c r="N21" s="215">
        <f>100%</f>
        <v>1</v>
      </c>
      <c r="O21" s="194">
        <f t="shared" si="22"/>
        <v>0</v>
      </c>
      <c r="P21" s="141"/>
      <c r="Q21" s="20">
        <f t="shared" si="2"/>
        <v>0</v>
      </c>
      <c r="R21" s="142"/>
      <c r="S21" s="215">
        <f>100%</f>
        <v>1</v>
      </c>
      <c r="T21" s="194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5">
        <f t="shared" si="6"/>
        <v>0.27</v>
      </c>
      <c r="AD21" s="214">
        <f t="shared" si="25"/>
        <v>0</v>
      </c>
      <c r="AE21" s="20">
        <f t="shared" si="26"/>
        <v>0</v>
      </c>
      <c r="AF21" s="21">
        <f t="shared" si="27"/>
        <v>0</v>
      </c>
      <c r="AG21" s="215">
        <f t="shared" si="7"/>
        <v>1</v>
      </c>
      <c r="AH21" s="194">
        <f t="shared" si="28"/>
        <v>0</v>
      </c>
      <c r="AI21" s="141"/>
      <c r="AJ21" s="20">
        <f t="shared" si="8"/>
        <v>0</v>
      </c>
      <c r="AK21" s="142"/>
      <c r="AL21" s="215">
        <f t="shared" si="9"/>
        <v>1</v>
      </c>
      <c r="AM21" s="194">
        <f t="shared" si="29"/>
        <v>0</v>
      </c>
      <c r="AN21" s="141"/>
      <c r="AO21" s="143">
        <f t="shared" si="10"/>
        <v>0</v>
      </c>
      <c r="AP21" s="208">
        <f t="shared" si="30"/>
        <v>0</v>
      </c>
      <c r="AQ21" s="11" t="str">
        <f t="shared" si="11"/>
        <v xml:space="preserve"> </v>
      </c>
      <c r="AR21" s="230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5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5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8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2" t="s">
        <v>148</v>
      </c>
      <c r="F22" s="302"/>
      <c r="G22" s="66"/>
      <c r="H22" s="72"/>
      <c r="I22" s="27"/>
      <c r="J22" s="195">
        <f>27%</f>
        <v>0.27</v>
      </c>
      <c r="K22" s="214">
        <f t="shared" si="20"/>
        <v>0</v>
      </c>
      <c r="L22" s="20">
        <f t="shared" si="21"/>
        <v>0</v>
      </c>
      <c r="M22" s="73">
        <f t="shared" si="1"/>
        <v>0</v>
      </c>
      <c r="N22" s="215">
        <f>100%</f>
        <v>1</v>
      </c>
      <c r="O22" s="194">
        <f t="shared" si="22"/>
        <v>0</v>
      </c>
      <c r="P22" s="141"/>
      <c r="Q22" s="20">
        <f t="shared" si="2"/>
        <v>0</v>
      </c>
      <c r="R22" s="142"/>
      <c r="S22" s="215">
        <f>100%</f>
        <v>1</v>
      </c>
      <c r="T22" s="194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5">
        <f t="shared" si="6"/>
        <v>0.27</v>
      </c>
      <c r="AD22" s="214">
        <f t="shared" si="25"/>
        <v>0</v>
      </c>
      <c r="AE22" s="20">
        <f t="shared" si="26"/>
        <v>0</v>
      </c>
      <c r="AF22" s="21">
        <f t="shared" si="27"/>
        <v>0</v>
      </c>
      <c r="AG22" s="215">
        <f t="shared" si="7"/>
        <v>1</v>
      </c>
      <c r="AH22" s="194">
        <f t="shared" si="28"/>
        <v>0</v>
      </c>
      <c r="AI22" s="141"/>
      <c r="AJ22" s="20">
        <f t="shared" si="8"/>
        <v>0</v>
      </c>
      <c r="AK22" s="142"/>
      <c r="AL22" s="215">
        <f t="shared" si="9"/>
        <v>1</v>
      </c>
      <c r="AM22" s="194">
        <f t="shared" si="29"/>
        <v>0</v>
      </c>
      <c r="AN22" s="141"/>
      <c r="AO22" s="143">
        <f t="shared" si="10"/>
        <v>0</v>
      </c>
      <c r="AP22" s="208">
        <f t="shared" si="30"/>
        <v>0</v>
      </c>
      <c r="AQ22" s="11" t="str">
        <f t="shared" si="11"/>
        <v xml:space="preserve"> </v>
      </c>
      <c r="AR22" s="230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5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5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8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2" t="s">
        <v>148</v>
      </c>
      <c r="F23" s="302"/>
      <c r="G23" s="66"/>
      <c r="H23" s="72"/>
      <c r="I23" s="27"/>
      <c r="J23" s="195">
        <f>27%</f>
        <v>0.27</v>
      </c>
      <c r="K23" s="214">
        <f t="shared" si="20"/>
        <v>0</v>
      </c>
      <c r="L23" s="20">
        <f t="shared" si="21"/>
        <v>0</v>
      </c>
      <c r="M23" s="73">
        <f t="shared" si="1"/>
        <v>0</v>
      </c>
      <c r="N23" s="215">
        <f>100%</f>
        <v>1</v>
      </c>
      <c r="O23" s="194">
        <f t="shared" si="22"/>
        <v>0</v>
      </c>
      <c r="P23" s="141"/>
      <c r="Q23" s="20">
        <f t="shared" si="2"/>
        <v>0</v>
      </c>
      <c r="R23" s="142"/>
      <c r="S23" s="215">
        <f>100%</f>
        <v>1</v>
      </c>
      <c r="T23" s="194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5">
        <f t="shared" si="6"/>
        <v>0.27</v>
      </c>
      <c r="AD23" s="214">
        <f t="shared" si="25"/>
        <v>0</v>
      </c>
      <c r="AE23" s="20">
        <f t="shared" si="26"/>
        <v>0</v>
      </c>
      <c r="AF23" s="21">
        <f t="shared" si="27"/>
        <v>0</v>
      </c>
      <c r="AG23" s="215">
        <f t="shared" si="7"/>
        <v>1</v>
      </c>
      <c r="AH23" s="194">
        <f t="shared" si="28"/>
        <v>0</v>
      </c>
      <c r="AI23" s="141"/>
      <c r="AJ23" s="20">
        <f t="shared" si="8"/>
        <v>0</v>
      </c>
      <c r="AK23" s="142"/>
      <c r="AL23" s="215">
        <f t="shared" si="9"/>
        <v>1</v>
      </c>
      <c r="AM23" s="194">
        <f t="shared" si="29"/>
        <v>0</v>
      </c>
      <c r="AN23" s="141"/>
      <c r="AO23" s="143">
        <f t="shared" si="10"/>
        <v>0</v>
      </c>
      <c r="AP23" s="208">
        <f t="shared" si="30"/>
        <v>0</v>
      </c>
      <c r="AQ23" s="11" t="str">
        <f t="shared" si="11"/>
        <v xml:space="preserve"> </v>
      </c>
      <c r="AR23" s="230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5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5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8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2" t="s">
        <v>148</v>
      </c>
      <c r="F24" s="302"/>
      <c r="G24" s="66"/>
      <c r="H24" s="72"/>
      <c r="I24" s="27"/>
      <c r="J24" s="195">
        <f>27%</f>
        <v>0.27</v>
      </c>
      <c r="K24" s="214">
        <f t="shared" si="20"/>
        <v>0</v>
      </c>
      <c r="L24" s="20">
        <f t="shared" si="21"/>
        <v>0</v>
      </c>
      <c r="M24" s="73">
        <f t="shared" si="1"/>
        <v>0</v>
      </c>
      <c r="N24" s="215">
        <f>100%</f>
        <v>1</v>
      </c>
      <c r="O24" s="194">
        <f t="shared" si="22"/>
        <v>0</v>
      </c>
      <c r="P24" s="141"/>
      <c r="Q24" s="20">
        <f t="shared" si="2"/>
        <v>0</v>
      </c>
      <c r="R24" s="142"/>
      <c r="S24" s="215">
        <f>100%</f>
        <v>1</v>
      </c>
      <c r="T24" s="194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5">
        <f t="shared" si="6"/>
        <v>0.27</v>
      </c>
      <c r="AD24" s="214">
        <f t="shared" si="25"/>
        <v>0</v>
      </c>
      <c r="AE24" s="20">
        <f t="shared" si="26"/>
        <v>0</v>
      </c>
      <c r="AF24" s="21">
        <f t="shared" si="27"/>
        <v>0</v>
      </c>
      <c r="AG24" s="215">
        <f t="shared" si="7"/>
        <v>1</v>
      </c>
      <c r="AH24" s="194">
        <f t="shared" si="28"/>
        <v>0</v>
      </c>
      <c r="AI24" s="141"/>
      <c r="AJ24" s="20">
        <f t="shared" si="8"/>
        <v>0</v>
      </c>
      <c r="AK24" s="142"/>
      <c r="AL24" s="215">
        <f t="shared" si="9"/>
        <v>1</v>
      </c>
      <c r="AM24" s="194">
        <f t="shared" si="29"/>
        <v>0</v>
      </c>
      <c r="AN24" s="141"/>
      <c r="AO24" s="143">
        <f t="shared" si="10"/>
        <v>0</v>
      </c>
      <c r="AP24" s="208">
        <f t="shared" si="30"/>
        <v>0</v>
      </c>
      <c r="AQ24" s="11" t="str">
        <f t="shared" si="11"/>
        <v xml:space="preserve"> </v>
      </c>
      <c r="AR24" s="230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5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5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8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2" t="s">
        <v>148</v>
      </c>
      <c r="F25" s="302"/>
      <c r="G25" s="66"/>
      <c r="H25" s="72"/>
      <c r="I25" s="27"/>
      <c r="J25" s="195">
        <f>27%</f>
        <v>0.27</v>
      </c>
      <c r="K25" s="214">
        <f t="shared" si="20"/>
        <v>0</v>
      </c>
      <c r="L25" s="20">
        <f t="shared" si="21"/>
        <v>0</v>
      </c>
      <c r="M25" s="73">
        <f t="shared" si="1"/>
        <v>0</v>
      </c>
      <c r="N25" s="215">
        <f>100%</f>
        <v>1</v>
      </c>
      <c r="O25" s="194">
        <f t="shared" si="22"/>
        <v>0</v>
      </c>
      <c r="P25" s="141"/>
      <c r="Q25" s="20">
        <f t="shared" si="2"/>
        <v>0</v>
      </c>
      <c r="R25" s="142"/>
      <c r="S25" s="215">
        <f>100%</f>
        <v>1</v>
      </c>
      <c r="T25" s="194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5">
        <f t="shared" si="6"/>
        <v>0.27</v>
      </c>
      <c r="AD25" s="214">
        <f t="shared" si="25"/>
        <v>0</v>
      </c>
      <c r="AE25" s="20">
        <f t="shared" si="26"/>
        <v>0</v>
      </c>
      <c r="AF25" s="21">
        <f t="shared" si="27"/>
        <v>0</v>
      </c>
      <c r="AG25" s="215">
        <f t="shared" si="7"/>
        <v>1</v>
      </c>
      <c r="AH25" s="194">
        <f t="shared" si="28"/>
        <v>0</v>
      </c>
      <c r="AI25" s="141"/>
      <c r="AJ25" s="20">
        <f t="shared" si="8"/>
        <v>0</v>
      </c>
      <c r="AK25" s="142"/>
      <c r="AL25" s="215">
        <f t="shared" si="9"/>
        <v>1</v>
      </c>
      <c r="AM25" s="194">
        <f t="shared" si="29"/>
        <v>0</v>
      </c>
      <c r="AN25" s="141"/>
      <c r="AO25" s="143">
        <f t="shared" si="10"/>
        <v>0</v>
      </c>
      <c r="AP25" s="208">
        <f t="shared" si="30"/>
        <v>0</v>
      </c>
      <c r="AQ25" s="11" t="str">
        <f t="shared" si="11"/>
        <v xml:space="preserve"> </v>
      </c>
      <c r="AR25" s="230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5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5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8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2" t="s">
        <v>148</v>
      </c>
      <c r="F26" s="302"/>
      <c r="G26" s="66"/>
      <c r="H26" s="72"/>
      <c r="I26" s="27"/>
      <c r="J26" s="195">
        <f>27%</f>
        <v>0.27</v>
      </c>
      <c r="K26" s="214">
        <f t="shared" si="20"/>
        <v>0</v>
      </c>
      <c r="L26" s="20">
        <f t="shared" si="21"/>
        <v>0</v>
      </c>
      <c r="M26" s="73">
        <f t="shared" si="1"/>
        <v>0</v>
      </c>
      <c r="N26" s="215">
        <f>100%</f>
        <v>1</v>
      </c>
      <c r="O26" s="194">
        <f t="shared" si="22"/>
        <v>0</v>
      </c>
      <c r="P26" s="141"/>
      <c r="Q26" s="20">
        <f t="shared" si="2"/>
        <v>0</v>
      </c>
      <c r="R26" s="142"/>
      <c r="S26" s="215">
        <f>100%</f>
        <v>1</v>
      </c>
      <c r="T26" s="194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5">
        <f t="shared" si="6"/>
        <v>0.27</v>
      </c>
      <c r="AD26" s="214">
        <f t="shared" si="25"/>
        <v>0</v>
      </c>
      <c r="AE26" s="20">
        <f t="shared" si="26"/>
        <v>0</v>
      </c>
      <c r="AF26" s="21">
        <f t="shared" si="27"/>
        <v>0</v>
      </c>
      <c r="AG26" s="215">
        <f t="shared" si="7"/>
        <v>1</v>
      </c>
      <c r="AH26" s="194">
        <f t="shared" si="28"/>
        <v>0</v>
      </c>
      <c r="AI26" s="141"/>
      <c r="AJ26" s="20">
        <f t="shared" si="8"/>
        <v>0</v>
      </c>
      <c r="AK26" s="142"/>
      <c r="AL26" s="215">
        <f t="shared" si="9"/>
        <v>1</v>
      </c>
      <c r="AM26" s="194">
        <f t="shared" si="29"/>
        <v>0</v>
      </c>
      <c r="AN26" s="141"/>
      <c r="AO26" s="143">
        <f t="shared" si="10"/>
        <v>0</v>
      </c>
      <c r="AP26" s="208">
        <f t="shared" si="30"/>
        <v>0</v>
      </c>
      <c r="AQ26" s="11" t="str">
        <f t="shared" si="11"/>
        <v xml:space="preserve"> </v>
      </c>
      <c r="AR26" s="230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5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5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8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2" t="s">
        <v>148</v>
      </c>
      <c r="F27" s="302"/>
      <c r="G27" s="66"/>
      <c r="H27" s="72"/>
      <c r="I27" s="27"/>
      <c r="J27" s="195">
        <f>27%</f>
        <v>0.27</v>
      </c>
      <c r="K27" s="214">
        <f t="shared" si="20"/>
        <v>0</v>
      </c>
      <c r="L27" s="20">
        <f t="shared" si="21"/>
        <v>0</v>
      </c>
      <c r="M27" s="73">
        <f t="shared" si="1"/>
        <v>0</v>
      </c>
      <c r="N27" s="215">
        <f>100%</f>
        <v>1</v>
      </c>
      <c r="O27" s="194">
        <f t="shared" si="22"/>
        <v>0</v>
      </c>
      <c r="P27" s="141"/>
      <c r="Q27" s="20">
        <f t="shared" si="2"/>
        <v>0</v>
      </c>
      <c r="R27" s="142"/>
      <c r="S27" s="215">
        <f>100%</f>
        <v>1</v>
      </c>
      <c r="T27" s="194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5">
        <f t="shared" si="6"/>
        <v>0.27</v>
      </c>
      <c r="AD27" s="214">
        <f t="shared" si="25"/>
        <v>0</v>
      </c>
      <c r="AE27" s="20">
        <f t="shared" si="26"/>
        <v>0</v>
      </c>
      <c r="AF27" s="21">
        <f t="shared" si="27"/>
        <v>0</v>
      </c>
      <c r="AG27" s="215">
        <f t="shared" si="7"/>
        <v>1</v>
      </c>
      <c r="AH27" s="194">
        <f t="shared" si="28"/>
        <v>0</v>
      </c>
      <c r="AI27" s="141"/>
      <c r="AJ27" s="20">
        <f t="shared" si="8"/>
        <v>0</v>
      </c>
      <c r="AK27" s="142"/>
      <c r="AL27" s="215">
        <f t="shared" si="9"/>
        <v>1</v>
      </c>
      <c r="AM27" s="194">
        <f t="shared" si="29"/>
        <v>0</v>
      </c>
      <c r="AN27" s="141"/>
      <c r="AO27" s="143">
        <f t="shared" si="10"/>
        <v>0</v>
      </c>
      <c r="AP27" s="208">
        <f t="shared" si="30"/>
        <v>0</v>
      </c>
      <c r="AQ27" s="11" t="str">
        <f t="shared" si="11"/>
        <v xml:space="preserve"> </v>
      </c>
      <c r="AR27" s="230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5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5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8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2" t="s">
        <v>148</v>
      </c>
      <c r="F28" s="302"/>
      <c r="G28" s="66"/>
      <c r="H28" s="72"/>
      <c r="I28" s="27"/>
      <c r="J28" s="195">
        <f>27%</f>
        <v>0.27</v>
      </c>
      <c r="K28" s="214">
        <f t="shared" si="20"/>
        <v>0</v>
      </c>
      <c r="L28" s="20">
        <f t="shared" si="21"/>
        <v>0</v>
      </c>
      <c r="M28" s="73">
        <f t="shared" si="1"/>
        <v>0</v>
      </c>
      <c r="N28" s="215">
        <f>100%</f>
        <v>1</v>
      </c>
      <c r="O28" s="194">
        <f t="shared" si="22"/>
        <v>0</v>
      </c>
      <c r="P28" s="141"/>
      <c r="Q28" s="20">
        <f t="shared" si="2"/>
        <v>0</v>
      </c>
      <c r="R28" s="142"/>
      <c r="S28" s="215">
        <f>100%</f>
        <v>1</v>
      </c>
      <c r="T28" s="194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5">
        <f t="shared" si="6"/>
        <v>0.27</v>
      </c>
      <c r="AD28" s="214">
        <f t="shared" si="25"/>
        <v>0</v>
      </c>
      <c r="AE28" s="20">
        <f t="shared" si="26"/>
        <v>0</v>
      </c>
      <c r="AF28" s="21">
        <f t="shared" si="27"/>
        <v>0</v>
      </c>
      <c r="AG28" s="215">
        <f t="shared" si="7"/>
        <v>1</v>
      </c>
      <c r="AH28" s="194">
        <f t="shared" si="28"/>
        <v>0</v>
      </c>
      <c r="AI28" s="141"/>
      <c r="AJ28" s="20">
        <f t="shared" si="8"/>
        <v>0</v>
      </c>
      <c r="AK28" s="142"/>
      <c r="AL28" s="215">
        <f t="shared" si="9"/>
        <v>1</v>
      </c>
      <c r="AM28" s="194">
        <f t="shared" si="29"/>
        <v>0</v>
      </c>
      <c r="AN28" s="141"/>
      <c r="AO28" s="143">
        <f t="shared" si="10"/>
        <v>0</v>
      </c>
      <c r="AP28" s="208">
        <f>AH28-O28</f>
        <v>0</v>
      </c>
      <c r="AQ28" s="11" t="str">
        <f t="shared" si="11"/>
        <v xml:space="preserve"> </v>
      </c>
      <c r="AR28" s="230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5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5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8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03" t="s">
        <v>2</v>
      </c>
      <c r="E29" s="304"/>
      <c r="F29" s="305"/>
      <c r="G29" s="65"/>
      <c r="H29" s="70"/>
      <c r="I29" s="26"/>
      <c r="J29" s="26"/>
      <c r="K29" s="133"/>
      <c r="L29" s="5"/>
      <c r="M29" s="71">
        <f>O29+Q29</f>
        <v>0</v>
      </c>
      <c r="N29" s="216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6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6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6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9"/>
      <c r="AQ29" s="11" t="str">
        <f t="shared" si="11"/>
        <v xml:space="preserve"> </v>
      </c>
      <c r="AR29" s="230"/>
      <c r="AS29" s="23"/>
      <c r="AT29" s="26"/>
      <c r="AU29" s="26"/>
      <c r="AV29" s="5"/>
      <c r="AW29" s="6">
        <f>AY29+BA29</f>
        <v>0</v>
      </c>
      <c r="AX29" s="216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6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9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12" t="s">
        <v>148</v>
      </c>
      <c r="F30" s="313"/>
      <c r="G30" s="67"/>
      <c r="H30" s="72"/>
      <c r="I30" s="27"/>
      <c r="J30" s="195">
        <f>27%</f>
        <v>0.27</v>
      </c>
      <c r="K30" s="214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5">
        <f>100%</f>
        <v>1</v>
      </c>
      <c r="O30" s="194">
        <f>ROUND((M30*N30),0)</f>
        <v>0</v>
      </c>
      <c r="P30" s="141"/>
      <c r="Q30" s="20">
        <f t="shared" ref="Q30:Q49" si="39">M30-O30</f>
        <v>0</v>
      </c>
      <c r="R30" s="142"/>
      <c r="S30" s="215">
        <f>100%</f>
        <v>1</v>
      </c>
      <c r="T30" s="194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5">
        <f t="shared" ref="AC30:AC49" si="43">J30</f>
        <v>0.27</v>
      </c>
      <c r="AD30" s="214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5">
        <f t="shared" ref="AG30:AG49" si="46">N30</f>
        <v>1</v>
      </c>
      <c r="AH30" s="194">
        <f>ROUND((AF30*AG30),0)</f>
        <v>0</v>
      </c>
      <c r="AI30" s="141"/>
      <c r="AJ30" s="20">
        <f t="shared" ref="AJ30:AJ49" si="47">AF30-AH30</f>
        <v>0</v>
      </c>
      <c r="AK30" s="142"/>
      <c r="AL30" s="215">
        <f t="shared" ref="AL30:AL49" si="48">S30</f>
        <v>1</v>
      </c>
      <c r="AM30" s="194">
        <f>ROUND((AL30*AH30),0)</f>
        <v>0</v>
      </c>
      <c r="AN30" s="141"/>
      <c r="AO30" s="143">
        <f t="shared" ref="AO30:AO49" si="49">AH30-AM30</f>
        <v>0</v>
      </c>
      <c r="AP30" s="208">
        <f>AH30-O30</f>
        <v>0</v>
      </c>
      <c r="AQ30" s="11" t="str">
        <f t="shared" si="11"/>
        <v xml:space="preserve"> </v>
      </c>
      <c r="AR30" s="230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5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5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8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12" t="s">
        <v>148</v>
      </c>
      <c r="F31" s="313"/>
      <c r="G31" s="67"/>
      <c r="H31" s="72"/>
      <c r="I31" s="27"/>
      <c r="J31" s="195">
        <f>27%</f>
        <v>0.27</v>
      </c>
      <c r="K31" s="214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5">
        <f>100%</f>
        <v>1</v>
      </c>
      <c r="O31" s="194">
        <f t="shared" ref="O31:O49" si="61">ROUND((M31*N31),0)</f>
        <v>0</v>
      </c>
      <c r="P31" s="141"/>
      <c r="Q31" s="20">
        <f t="shared" si="39"/>
        <v>0</v>
      </c>
      <c r="R31" s="142"/>
      <c r="S31" s="215">
        <f>100%</f>
        <v>1</v>
      </c>
      <c r="T31" s="194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5">
        <f t="shared" si="43"/>
        <v>0.27</v>
      </c>
      <c r="AD31" s="214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5">
        <f t="shared" si="46"/>
        <v>1</v>
      </c>
      <c r="AH31" s="194">
        <f t="shared" ref="AH31:AH49" si="64">ROUND((AF31*AG31),0)</f>
        <v>0</v>
      </c>
      <c r="AI31" s="141"/>
      <c r="AJ31" s="20">
        <f t="shared" si="47"/>
        <v>0</v>
      </c>
      <c r="AK31" s="142"/>
      <c r="AL31" s="215">
        <f t="shared" si="48"/>
        <v>1</v>
      </c>
      <c r="AM31" s="194">
        <f t="shared" ref="AM31:AM49" si="65">ROUND((AL31*AH31),0)</f>
        <v>0</v>
      </c>
      <c r="AN31" s="141"/>
      <c r="AO31" s="143">
        <f t="shared" si="49"/>
        <v>0</v>
      </c>
      <c r="AP31" s="208">
        <f t="shared" ref="AP31:AP48" si="66">AH31-O31</f>
        <v>0</v>
      </c>
      <c r="AQ31" s="11" t="str">
        <f t="shared" si="11"/>
        <v xml:space="preserve"> </v>
      </c>
      <c r="AR31" s="230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5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5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8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12" t="s">
        <v>148</v>
      </c>
      <c r="F32" s="313"/>
      <c r="G32" s="67"/>
      <c r="H32" s="72"/>
      <c r="I32" s="27"/>
      <c r="J32" s="195">
        <f>27%</f>
        <v>0.27</v>
      </c>
      <c r="K32" s="214">
        <f t="shared" si="60"/>
        <v>0</v>
      </c>
      <c r="L32" s="20">
        <f t="shared" si="37"/>
        <v>0</v>
      </c>
      <c r="M32" s="73">
        <f t="shared" si="38"/>
        <v>0</v>
      </c>
      <c r="N32" s="215">
        <f>100%</f>
        <v>1</v>
      </c>
      <c r="O32" s="194">
        <f t="shared" si="61"/>
        <v>0</v>
      </c>
      <c r="P32" s="141"/>
      <c r="Q32" s="20">
        <f t="shared" si="39"/>
        <v>0</v>
      </c>
      <c r="R32" s="142"/>
      <c r="S32" s="215">
        <f>100%</f>
        <v>1</v>
      </c>
      <c r="T32" s="194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5">
        <f t="shared" si="43"/>
        <v>0.27</v>
      </c>
      <c r="AD32" s="214">
        <f t="shared" si="63"/>
        <v>0</v>
      </c>
      <c r="AE32" s="20">
        <f t="shared" si="44"/>
        <v>0</v>
      </c>
      <c r="AF32" s="21">
        <f t="shared" si="45"/>
        <v>0</v>
      </c>
      <c r="AG32" s="215">
        <f t="shared" si="46"/>
        <v>1</v>
      </c>
      <c r="AH32" s="194">
        <f t="shared" si="64"/>
        <v>0</v>
      </c>
      <c r="AI32" s="141"/>
      <c r="AJ32" s="20">
        <f t="shared" si="47"/>
        <v>0</v>
      </c>
      <c r="AK32" s="142"/>
      <c r="AL32" s="215">
        <f t="shared" si="48"/>
        <v>1</v>
      </c>
      <c r="AM32" s="194">
        <f t="shared" si="65"/>
        <v>0</v>
      </c>
      <c r="AN32" s="141"/>
      <c r="AO32" s="143">
        <f t="shared" si="49"/>
        <v>0</v>
      </c>
      <c r="AP32" s="208">
        <f t="shared" si="66"/>
        <v>0</v>
      </c>
      <c r="AQ32" s="11" t="str">
        <f t="shared" si="11"/>
        <v xml:space="preserve"> </v>
      </c>
      <c r="AR32" s="230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5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5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8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12" t="s">
        <v>148</v>
      </c>
      <c r="F33" s="313"/>
      <c r="G33" s="67"/>
      <c r="H33" s="72"/>
      <c r="I33" s="27"/>
      <c r="J33" s="195">
        <f>27%</f>
        <v>0.27</v>
      </c>
      <c r="K33" s="214">
        <f t="shared" si="60"/>
        <v>0</v>
      </c>
      <c r="L33" s="20">
        <f t="shared" si="37"/>
        <v>0</v>
      </c>
      <c r="M33" s="73">
        <f t="shared" si="38"/>
        <v>0</v>
      </c>
      <c r="N33" s="215">
        <f>100%</f>
        <v>1</v>
      </c>
      <c r="O33" s="194">
        <f t="shared" si="61"/>
        <v>0</v>
      </c>
      <c r="P33" s="141"/>
      <c r="Q33" s="20">
        <f t="shared" si="39"/>
        <v>0</v>
      </c>
      <c r="R33" s="142"/>
      <c r="S33" s="215">
        <f>100%</f>
        <v>1</v>
      </c>
      <c r="T33" s="194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5">
        <f t="shared" si="43"/>
        <v>0.27</v>
      </c>
      <c r="AD33" s="214">
        <f t="shared" si="63"/>
        <v>0</v>
      </c>
      <c r="AE33" s="20">
        <f t="shared" si="44"/>
        <v>0</v>
      </c>
      <c r="AF33" s="21">
        <f t="shared" si="45"/>
        <v>0</v>
      </c>
      <c r="AG33" s="215">
        <f t="shared" si="46"/>
        <v>1</v>
      </c>
      <c r="AH33" s="194">
        <f t="shared" si="64"/>
        <v>0</v>
      </c>
      <c r="AI33" s="141"/>
      <c r="AJ33" s="20">
        <f t="shared" si="47"/>
        <v>0</v>
      </c>
      <c r="AK33" s="142"/>
      <c r="AL33" s="215">
        <f t="shared" si="48"/>
        <v>1</v>
      </c>
      <c r="AM33" s="194">
        <f t="shared" si="65"/>
        <v>0</v>
      </c>
      <c r="AN33" s="141"/>
      <c r="AO33" s="143">
        <f t="shared" si="49"/>
        <v>0</v>
      </c>
      <c r="AP33" s="208">
        <f t="shared" si="66"/>
        <v>0</v>
      </c>
      <c r="AQ33" s="11" t="str">
        <f t="shared" si="11"/>
        <v xml:space="preserve"> </v>
      </c>
      <c r="AR33" s="230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5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5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8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12" t="s">
        <v>148</v>
      </c>
      <c r="F34" s="313"/>
      <c r="G34" s="67"/>
      <c r="H34" s="72"/>
      <c r="I34" s="27"/>
      <c r="J34" s="195">
        <f>27%</f>
        <v>0.27</v>
      </c>
      <c r="K34" s="214">
        <f t="shared" si="60"/>
        <v>0</v>
      </c>
      <c r="L34" s="20">
        <f t="shared" si="37"/>
        <v>0</v>
      </c>
      <c r="M34" s="73">
        <f t="shared" si="38"/>
        <v>0</v>
      </c>
      <c r="N34" s="215">
        <f>100%</f>
        <v>1</v>
      </c>
      <c r="O34" s="194">
        <f t="shared" si="61"/>
        <v>0</v>
      </c>
      <c r="P34" s="141"/>
      <c r="Q34" s="20">
        <f t="shared" si="39"/>
        <v>0</v>
      </c>
      <c r="R34" s="142"/>
      <c r="S34" s="215">
        <f>100%</f>
        <v>1</v>
      </c>
      <c r="T34" s="194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5">
        <f t="shared" si="43"/>
        <v>0.27</v>
      </c>
      <c r="AD34" s="214">
        <f t="shared" si="63"/>
        <v>0</v>
      </c>
      <c r="AE34" s="20">
        <f t="shared" si="44"/>
        <v>0</v>
      </c>
      <c r="AF34" s="21">
        <f t="shared" si="45"/>
        <v>0</v>
      </c>
      <c r="AG34" s="215">
        <f t="shared" si="46"/>
        <v>1</v>
      </c>
      <c r="AH34" s="194">
        <f t="shared" si="64"/>
        <v>0</v>
      </c>
      <c r="AI34" s="141"/>
      <c r="AJ34" s="20">
        <f t="shared" si="47"/>
        <v>0</v>
      </c>
      <c r="AK34" s="142"/>
      <c r="AL34" s="215">
        <f t="shared" si="48"/>
        <v>1</v>
      </c>
      <c r="AM34" s="194">
        <f t="shared" si="65"/>
        <v>0</v>
      </c>
      <c r="AN34" s="141"/>
      <c r="AO34" s="143">
        <f t="shared" si="49"/>
        <v>0</v>
      </c>
      <c r="AP34" s="208">
        <f t="shared" si="66"/>
        <v>0</v>
      </c>
      <c r="AQ34" s="11" t="str">
        <f t="shared" si="11"/>
        <v xml:space="preserve"> </v>
      </c>
      <c r="AR34" s="230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5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5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8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12" t="s">
        <v>148</v>
      </c>
      <c r="F35" s="313"/>
      <c r="G35" s="67"/>
      <c r="H35" s="72"/>
      <c r="I35" s="27"/>
      <c r="J35" s="195">
        <f>27%</f>
        <v>0.27</v>
      </c>
      <c r="K35" s="214">
        <f t="shared" si="60"/>
        <v>0</v>
      </c>
      <c r="L35" s="20">
        <f t="shared" si="37"/>
        <v>0</v>
      </c>
      <c r="M35" s="73">
        <f t="shared" si="38"/>
        <v>0</v>
      </c>
      <c r="N35" s="215">
        <f>100%</f>
        <v>1</v>
      </c>
      <c r="O35" s="194">
        <f t="shared" si="61"/>
        <v>0</v>
      </c>
      <c r="P35" s="141"/>
      <c r="Q35" s="20">
        <f t="shared" si="39"/>
        <v>0</v>
      </c>
      <c r="R35" s="142"/>
      <c r="S35" s="215">
        <f>100%</f>
        <v>1</v>
      </c>
      <c r="T35" s="194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5">
        <f t="shared" si="43"/>
        <v>0.27</v>
      </c>
      <c r="AD35" s="214">
        <f t="shared" si="63"/>
        <v>0</v>
      </c>
      <c r="AE35" s="20">
        <f t="shared" si="44"/>
        <v>0</v>
      </c>
      <c r="AF35" s="21">
        <f t="shared" si="45"/>
        <v>0</v>
      </c>
      <c r="AG35" s="215">
        <f t="shared" si="46"/>
        <v>1</v>
      </c>
      <c r="AH35" s="194">
        <f t="shared" si="64"/>
        <v>0</v>
      </c>
      <c r="AI35" s="141"/>
      <c r="AJ35" s="20">
        <f t="shared" si="47"/>
        <v>0</v>
      </c>
      <c r="AK35" s="142"/>
      <c r="AL35" s="215">
        <f t="shared" si="48"/>
        <v>1</v>
      </c>
      <c r="AM35" s="194">
        <f t="shared" si="65"/>
        <v>0</v>
      </c>
      <c r="AN35" s="141"/>
      <c r="AO35" s="143">
        <f t="shared" si="49"/>
        <v>0</v>
      </c>
      <c r="AP35" s="208">
        <f t="shared" si="66"/>
        <v>0</v>
      </c>
      <c r="AQ35" s="11" t="str">
        <f t="shared" si="11"/>
        <v xml:space="preserve"> </v>
      </c>
      <c r="AR35" s="230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5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5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8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12" t="s">
        <v>148</v>
      </c>
      <c r="F36" s="313"/>
      <c r="G36" s="67"/>
      <c r="H36" s="72"/>
      <c r="I36" s="27"/>
      <c r="J36" s="195">
        <f>27%</f>
        <v>0.27</v>
      </c>
      <c r="K36" s="214">
        <f t="shared" si="60"/>
        <v>0</v>
      </c>
      <c r="L36" s="20">
        <f t="shared" si="37"/>
        <v>0</v>
      </c>
      <c r="M36" s="73">
        <f t="shared" si="38"/>
        <v>0</v>
      </c>
      <c r="N36" s="215">
        <f>100%</f>
        <v>1</v>
      </c>
      <c r="O36" s="194">
        <f t="shared" si="61"/>
        <v>0</v>
      </c>
      <c r="P36" s="141"/>
      <c r="Q36" s="20">
        <f t="shared" si="39"/>
        <v>0</v>
      </c>
      <c r="R36" s="142"/>
      <c r="S36" s="215">
        <f>100%</f>
        <v>1</v>
      </c>
      <c r="T36" s="194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5">
        <f t="shared" si="43"/>
        <v>0.27</v>
      </c>
      <c r="AD36" s="214">
        <f t="shared" si="63"/>
        <v>0</v>
      </c>
      <c r="AE36" s="20">
        <f t="shared" si="44"/>
        <v>0</v>
      </c>
      <c r="AF36" s="21">
        <f t="shared" si="45"/>
        <v>0</v>
      </c>
      <c r="AG36" s="215">
        <f t="shared" si="46"/>
        <v>1</v>
      </c>
      <c r="AH36" s="194">
        <f t="shared" si="64"/>
        <v>0</v>
      </c>
      <c r="AI36" s="141"/>
      <c r="AJ36" s="20">
        <f t="shared" si="47"/>
        <v>0</v>
      </c>
      <c r="AK36" s="142"/>
      <c r="AL36" s="215">
        <f t="shared" si="48"/>
        <v>1</v>
      </c>
      <c r="AM36" s="194">
        <f t="shared" si="65"/>
        <v>0</v>
      </c>
      <c r="AN36" s="141"/>
      <c r="AO36" s="143">
        <f t="shared" si="49"/>
        <v>0</v>
      </c>
      <c r="AP36" s="208">
        <f t="shared" si="66"/>
        <v>0</v>
      </c>
      <c r="AQ36" s="11" t="str">
        <f t="shared" si="11"/>
        <v xml:space="preserve"> </v>
      </c>
      <c r="AR36" s="230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5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5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8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12" t="s">
        <v>148</v>
      </c>
      <c r="F37" s="313"/>
      <c r="G37" s="67"/>
      <c r="H37" s="72"/>
      <c r="I37" s="27"/>
      <c r="J37" s="195">
        <f>27%</f>
        <v>0.27</v>
      </c>
      <c r="K37" s="214">
        <f t="shared" si="60"/>
        <v>0</v>
      </c>
      <c r="L37" s="20">
        <f t="shared" si="37"/>
        <v>0</v>
      </c>
      <c r="M37" s="73">
        <f t="shared" si="38"/>
        <v>0</v>
      </c>
      <c r="N37" s="215">
        <f>100%</f>
        <v>1</v>
      </c>
      <c r="O37" s="194">
        <f t="shared" si="61"/>
        <v>0</v>
      </c>
      <c r="P37" s="141"/>
      <c r="Q37" s="20">
        <f t="shared" si="39"/>
        <v>0</v>
      </c>
      <c r="R37" s="142"/>
      <c r="S37" s="215">
        <f>100%</f>
        <v>1</v>
      </c>
      <c r="T37" s="194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5">
        <f t="shared" si="43"/>
        <v>0.27</v>
      </c>
      <c r="AD37" s="214">
        <f t="shared" si="63"/>
        <v>0</v>
      </c>
      <c r="AE37" s="20">
        <f t="shared" si="44"/>
        <v>0</v>
      </c>
      <c r="AF37" s="21">
        <f t="shared" si="45"/>
        <v>0</v>
      </c>
      <c r="AG37" s="215">
        <f t="shared" si="46"/>
        <v>1</v>
      </c>
      <c r="AH37" s="194">
        <f t="shared" si="64"/>
        <v>0</v>
      </c>
      <c r="AI37" s="141"/>
      <c r="AJ37" s="20">
        <f t="shared" si="47"/>
        <v>0</v>
      </c>
      <c r="AK37" s="142"/>
      <c r="AL37" s="215">
        <f t="shared" si="48"/>
        <v>1</v>
      </c>
      <c r="AM37" s="194">
        <f t="shared" si="65"/>
        <v>0</v>
      </c>
      <c r="AN37" s="141"/>
      <c r="AO37" s="143">
        <f t="shared" si="49"/>
        <v>0</v>
      </c>
      <c r="AP37" s="208">
        <f t="shared" si="66"/>
        <v>0</v>
      </c>
      <c r="AQ37" s="11" t="str">
        <f t="shared" si="11"/>
        <v xml:space="preserve"> </v>
      </c>
      <c r="AR37" s="230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5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5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8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12" t="s">
        <v>148</v>
      </c>
      <c r="F38" s="313"/>
      <c r="G38" s="67"/>
      <c r="H38" s="72"/>
      <c r="I38" s="27"/>
      <c r="J38" s="195">
        <f>27%</f>
        <v>0.27</v>
      </c>
      <c r="K38" s="214">
        <f t="shared" si="60"/>
        <v>0</v>
      </c>
      <c r="L38" s="20">
        <f t="shared" si="37"/>
        <v>0</v>
      </c>
      <c r="M38" s="73">
        <f t="shared" si="38"/>
        <v>0</v>
      </c>
      <c r="N38" s="215">
        <f>100%</f>
        <v>1</v>
      </c>
      <c r="O38" s="194">
        <f t="shared" si="61"/>
        <v>0</v>
      </c>
      <c r="P38" s="141"/>
      <c r="Q38" s="20">
        <f t="shared" si="39"/>
        <v>0</v>
      </c>
      <c r="R38" s="142"/>
      <c r="S38" s="215">
        <f>100%</f>
        <v>1</v>
      </c>
      <c r="T38" s="194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5">
        <f t="shared" si="43"/>
        <v>0.27</v>
      </c>
      <c r="AD38" s="214">
        <f t="shared" si="63"/>
        <v>0</v>
      </c>
      <c r="AE38" s="20">
        <f t="shared" si="44"/>
        <v>0</v>
      </c>
      <c r="AF38" s="21">
        <f t="shared" si="45"/>
        <v>0</v>
      </c>
      <c r="AG38" s="215">
        <f t="shared" si="46"/>
        <v>1</v>
      </c>
      <c r="AH38" s="194">
        <f t="shared" si="64"/>
        <v>0</v>
      </c>
      <c r="AI38" s="141"/>
      <c r="AJ38" s="20">
        <f t="shared" si="47"/>
        <v>0</v>
      </c>
      <c r="AK38" s="142"/>
      <c r="AL38" s="215">
        <f t="shared" si="48"/>
        <v>1</v>
      </c>
      <c r="AM38" s="194">
        <f t="shared" si="65"/>
        <v>0</v>
      </c>
      <c r="AN38" s="141"/>
      <c r="AO38" s="143">
        <f t="shared" si="49"/>
        <v>0</v>
      </c>
      <c r="AP38" s="208">
        <f t="shared" si="66"/>
        <v>0</v>
      </c>
      <c r="AQ38" s="11" t="str">
        <f t="shared" si="11"/>
        <v xml:space="preserve"> </v>
      </c>
      <c r="AR38" s="230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5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5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8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12" t="s">
        <v>148</v>
      </c>
      <c r="F39" s="313"/>
      <c r="G39" s="67"/>
      <c r="H39" s="72"/>
      <c r="I39" s="27"/>
      <c r="J39" s="195">
        <f>27%</f>
        <v>0.27</v>
      </c>
      <c r="K39" s="214">
        <f t="shared" si="60"/>
        <v>0</v>
      </c>
      <c r="L39" s="20">
        <f t="shared" si="37"/>
        <v>0</v>
      </c>
      <c r="M39" s="73">
        <f t="shared" si="38"/>
        <v>0</v>
      </c>
      <c r="N39" s="215">
        <f>100%</f>
        <v>1</v>
      </c>
      <c r="O39" s="194">
        <f t="shared" si="61"/>
        <v>0</v>
      </c>
      <c r="P39" s="141"/>
      <c r="Q39" s="20">
        <f t="shared" si="39"/>
        <v>0</v>
      </c>
      <c r="R39" s="142"/>
      <c r="S39" s="215">
        <f>100%</f>
        <v>1</v>
      </c>
      <c r="T39" s="194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5">
        <f t="shared" si="43"/>
        <v>0.27</v>
      </c>
      <c r="AD39" s="214">
        <f t="shared" si="63"/>
        <v>0</v>
      </c>
      <c r="AE39" s="20">
        <f t="shared" si="44"/>
        <v>0</v>
      </c>
      <c r="AF39" s="21">
        <f t="shared" si="45"/>
        <v>0</v>
      </c>
      <c r="AG39" s="215">
        <f t="shared" si="46"/>
        <v>1</v>
      </c>
      <c r="AH39" s="194">
        <f t="shared" si="64"/>
        <v>0</v>
      </c>
      <c r="AI39" s="141"/>
      <c r="AJ39" s="20">
        <f t="shared" si="47"/>
        <v>0</v>
      </c>
      <c r="AK39" s="142"/>
      <c r="AL39" s="215">
        <f t="shared" si="48"/>
        <v>1</v>
      </c>
      <c r="AM39" s="194">
        <f t="shared" si="65"/>
        <v>0</v>
      </c>
      <c r="AN39" s="141"/>
      <c r="AO39" s="143">
        <f t="shared" si="49"/>
        <v>0</v>
      </c>
      <c r="AP39" s="208">
        <f t="shared" si="66"/>
        <v>0</v>
      </c>
      <c r="AQ39" s="11" t="str">
        <f t="shared" si="11"/>
        <v xml:space="preserve"> </v>
      </c>
      <c r="AR39" s="230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5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5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8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12" t="s">
        <v>148</v>
      </c>
      <c r="F40" s="313"/>
      <c r="G40" s="67"/>
      <c r="H40" s="72"/>
      <c r="I40" s="27"/>
      <c r="J40" s="195">
        <f>27%</f>
        <v>0.27</v>
      </c>
      <c r="K40" s="214">
        <f t="shared" si="60"/>
        <v>0</v>
      </c>
      <c r="L40" s="20">
        <f t="shared" si="37"/>
        <v>0</v>
      </c>
      <c r="M40" s="73">
        <f t="shared" si="38"/>
        <v>0</v>
      </c>
      <c r="N40" s="215">
        <f>100%</f>
        <v>1</v>
      </c>
      <c r="O40" s="194">
        <f t="shared" si="61"/>
        <v>0</v>
      </c>
      <c r="P40" s="141"/>
      <c r="Q40" s="20">
        <f t="shared" si="39"/>
        <v>0</v>
      </c>
      <c r="R40" s="142"/>
      <c r="S40" s="215">
        <f>100%</f>
        <v>1</v>
      </c>
      <c r="T40" s="194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5">
        <f t="shared" si="43"/>
        <v>0.27</v>
      </c>
      <c r="AD40" s="214">
        <f t="shared" si="63"/>
        <v>0</v>
      </c>
      <c r="AE40" s="20">
        <f t="shared" si="44"/>
        <v>0</v>
      </c>
      <c r="AF40" s="21">
        <f t="shared" si="45"/>
        <v>0</v>
      </c>
      <c r="AG40" s="215">
        <f t="shared" si="46"/>
        <v>1</v>
      </c>
      <c r="AH40" s="194">
        <f t="shared" si="64"/>
        <v>0</v>
      </c>
      <c r="AI40" s="141"/>
      <c r="AJ40" s="20">
        <f t="shared" si="47"/>
        <v>0</v>
      </c>
      <c r="AK40" s="142"/>
      <c r="AL40" s="215">
        <f t="shared" si="48"/>
        <v>1</v>
      </c>
      <c r="AM40" s="194">
        <f t="shared" si="65"/>
        <v>0</v>
      </c>
      <c r="AN40" s="141"/>
      <c r="AO40" s="143">
        <f t="shared" si="49"/>
        <v>0</v>
      </c>
      <c r="AP40" s="208">
        <f t="shared" si="66"/>
        <v>0</v>
      </c>
      <c r="AQ40" s="11" t="str">
        <f t="shared" si="11"/>
        <v xml:space="preserve"> </v>
      </c>
      <c r="AR40" s="230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5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5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8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12" t="s">
        <v>148</v>
      </c>
      <c r="F41" s="313"/>
      <c r="G41" s="67"/>
      <c r="H41" s="72"/>
      <c r="I41" s="27"/>
      <c r="J41" s="195">
        <f>27%</f>
        <v>0.27</v>
      </c>
      <c r="K41" s="214">
        <f t="shared" si="60"/>
        <v>0</v>
      </c>
      <c r="L41" s="20">
        <f t="shared" si="37"/>
        <v>0</v>
      </c>
      <c r="M41" s="73">
        <f t="shared" si="38"/>
        <v>0</v>
      </c>
      <c r="N41" s="215">
        <f>100%</f>
        <v>1</v>
      </c>
      <c r="O41" s="194">
        <f t="shared" si="61"/>
        <v>0</v>
      </c>
      <c r="P41" s="141"/>
      <c r="Q41" s="20">
        <f t="shared" si="39"/>
        <v>0</v>
      </c>
      <c r="R41" s="142"/>
      <c r="S41" s="215">
        <f>100%</f>
        <v>1</v>
      </c>
      <c r="T41" s="194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5">
        <f t="shared" si="43"/>
        <v>0.27</v>
      </c>
      <c r="AD41" s="214">
        <f t="shared" si="63"/>
        <v>0</v>
      </c>
      <c r="AE41" s="20">
        <f t="shared" si="44"/>
        <v>0</v>
      </c>
      <c r="AF41" s="21">
        <f t="shared" si="45"/>
        <v>0</v>
      </c>
      <c r="AG41" s="215">
        <f t="shared" si="46"/>
        <v>1</v>
      </c>
      <c r="AH41" s="194">
        <f t="shared" si="64"/>
        <v>0</v>
      </c>
      <c r="AI41" s="141"/>
      <c r="AJ41" s="20">
        <f t="shared" si="47"/>
        <v>0</v>
      </c>
      <c r="AK41" s="142"/>
      <c r="AL41" s="215">
        <f t="shared" si="48"/>
        <v>1</v>
      </c>
      <c r="AM41" s="194">
        <f t="shared" si="65"/>
        <v>0</v>
      </c>
      <c r="AN41" s="141"/>
      <c r="AO41" s="143">
        <f t="shared" si="49"/>
        <v>0</v>
      </c>
      <c r="AP41" s="208">
        <f t="shared" si="66"/>
        <v>0</v>
      </c>
      <c r="AQ41" s="11" t="str">
        <f t="shared" si="11"/>
        <v xml:space="preserve"> </v>
      </c>
      <c r="AR41" s="230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5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5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8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12" t="s">
        <v>148</v>
      </c>
      <c r="F42" s="313"/>
      <c r="G42" s="67"/>
      <c r="H42" s="72"/>
      <c r="I42" s="27"/>
      <c r="J42" s="195">
        <f>27%</f>
        <v>0.27</v>
      </c>
      <c r="K42" s="214">
        <f t="shared" si="60"/>
        <v>0</v>
      </c>
      <c r="L42" s="20">
        <f t="shared" si="37"/>
        <v>0</v>
      </c>
      <c r="M42" s="73">
        <f t="shared" si="38"/>
        <v>0</v>
      </c>
      <c r="N42" s="215">
        <f>100%</f>
        <v>1</v>
      </c>
      <c r="O42" s="194">
        <f t="shared" si="61"/>
        <v>0</v>
      </c>
      <c r="P42" s="141"/>
      <c r="Q42" s="20">
        <f t="shared" si="39"/>
        <v>0</v>
      </c>
      <c r="R42" s="142"/>
      <c r="S42" s="215">
        <f>100%</f>
        <v>1</v>
      </c>
      <c r="T42" s="194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5">
        <f t="shared" si="43"/>
        <v>0.27</v>
      </c>
      <c r="AD42" s="214">
        <f t="shared" si="63"/>
        <v>0</v>
      </c>
      <c r="AE42" s="20">
        <f t="shared" si="44"/>
        <v>0</v>
      </c>
      <c r="AF42" s="21">
        <f t="shared" si="45"/>
        <v>0</v>
      </c>
      <c r="AG42" s="215">
        <f t="shared" si="46"/>
        <v>1</v>
      </c>
      <c r="AH42" s="194">
        <f t="shared" si="64"/>
        <v>0</v>
      </c>
      <c r="AI42" s="141"/>
      <c r="AJ42" s="20">
        <f t="shared" si="47"/>
        <v>0</v>
      </c>
      <c r="AK42" s="142"/>
      <c r="AL42" s="215">
        <f t="shared" si="48"/>
        <v>1</v>
      </c>
      <c r="AM42" s="194">
        <f t="shared" si="65"/>
        <v>0</v>
      </c>
      <c r="AN42" s="141"/>
      <c r="AO42" s="143">
        <f t="shared" si="49"/>
        <v>0</v>
      </c>
      <c r="AP42" s="208">
        <f t="shared" si="66"/>
        <v>0</v>
      </c>
      <c r="AQ42" s="11" t="str">
        <f t="shared" si="11"/>
        <v xml:space="preserve"> </v>
      </c>
      <c r="AR42" s="230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5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5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8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12" t="s">
        <v>148</v>
      </c>
      <c r="F43" s="313"/>
      <c r="G43" s="67"/>
      <c r="H43" s="72"/>
      <c r="I43" s="27"/>
      <c r="J43" s="195">
        <f>27%</f>
        <v>0.27</v>
      </c>
      <c r="K43" s="214">
        <f t="shared" si="60"/>
        <v>0</v>
      </c>
      <c r="L43" s="20">
        <f t="shared" si="37"/>
        <v>0</v>
      </c>
      <c r="M43" s="73">
        <f t="shared" si="38"/>
        <v>0</v>
      </c>
      <c r="N43" s="215">
        <f>100%</f>
        <v>1</v>
      </c>
      <c r="O43" s="194">
        <f t="shared" si="61"/>
        <v>0</v>
      </c>
      <c r="P43" s="141"/>
      <c r="Q43" s="20">
        <f t="shared" si="39"/>
        <v>0</v>
      </c>
      <c r="R43" s="142"/>
      <c r="S43" s="215">
        <f>100%</f>
        <v>1</v>
      </c>
      <c r="T43" s="194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5">
        <f t="shared" si="43"/>
        <v>0.27</v>
      </c>
      <c r="AD43" s="214">
        <f t="shared" si="63"/>
        <v>0</v>
      </c>
      <c r="AE43" s="20">
        <f t="shared" si="44"/>
        <v>0</v>
      </c>
      <c r="AF43" s="21">
        <f t="shared" si="45"/>
        <v>0</v>
      </c>
      <c r="AG43" s="215">
        <f t="shared" si="46"/>
        <v>1</v>
      </c>
      <c r="AH43" s="194">
        <f t="shared" si="64"/>
        <v>0</v>
      </c>
      <c r="AI43" s="141"/>
      <c r="AJ43" s="20">
        <f t="shared" si="47"/>
        <v>0</v>
      </c>
      <c r="AK43" s="142"/>
      <c r="AL43" s="215">
        <f t="shared" si="48"/>
        <v>1</v>
      </c>
      <c r="AM43" s="194">
        <f t="shared" si="65"/>
        <v>0</v>
      </c>
      <c r="AN43" s="141"/>
      <c r="AO43" s="143">
        <f t="shared" si="49"/>
        <v>0</v>
      </c>
      <c r="AP43" s="208">
        <f t="shared" si="66"/>
        <v>0</v>
      </c>
      <c r="AQ43" s="11" t="str">
        <f t="shared" si="11"/>
        <v xml:space="preserve"> </v>
      </c>
      <c r="AR43" s="230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5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5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8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12" t="s">
        <v>148</v>
      </c>
      <c r="F44" s="313"/>
      <c r="G44" s="67"/>
      <c r="H44" s="72"/>
      <c r="I44" s="27"/>
      <c r="J44" s="195">
        <f>27%</f>
        <v>0.27</v>
      </c>
      <c r="K44" s="214">
        <f t="shared" si="60"/>
        <v>0</v>
      </c>
      <c r="L44" s="20">
        <f t="shared" si="37"/>
        <v>0</v>
      </c>
      <c r="M44" s="73">
        <f t="shared" si="38"/>
        <v>0</v>
      </c>
      <c r="N44" s="215">
        <f>100%</f>
        <v>1</v>
      </c>
      <c r="O44" s="194">
        <f t="shared" si="61"/>
        <v>0</v>
      </c>
      <c r="P44" s="141"/>
      <c r="Q44" s="20">
        <f t="shared" si="39"/>
        <v>0</v>
      </c>
      <c r="R44" s="142"/>
      <c r="S44" s="215">
        <f>100%</f>
        <v>1</v>
      </c>
      <c r="T44" s="194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5">
        <f t="shared" si="43"/>
        <v>0.27</v>
      </c>
      <c r="AD44" s="214">
        <f t="shared" si="63"/>
        <v>0</v>
      </c>
      <c r="AE44" s="20">
        <f t="shared" si="44"/>
        <v>0</v>
      </c>
      <c r="AF44" s="21">
        <f t="shared" si="45"/>
        <v>0</v>
      </c>
      <c r="AG44" s="215">
        <f t="shared" si="46"/>
        <v>1</v>
      </c>
      <c r="AH44" s="194">
        <f t="shared" si="64"/>
        <v>0</v>
      </c>
      <c r="AI44" s="141"/>
      <c r="AJ44" s="20">
        <f t="shared" si="47"/>
        <v>0</v>
      </c>
      <c r="AK44" s="142"/>
      <c r="AL44" s="215">
        <f t="shared" si="48"/>
        <v>1</v>
      </c>
      <c r="AM44" s="194">
        <f t="shared" si="65"/>
        <v>0</v>
      </c>
      <c r="AN44" s="141"/>
      <c r="AO44" s="143">
        <f t="shared" si="49"/>
        <v>0</v>
      </c>
      <c r="AP44" s="208">
        <f t="shared" si="66"/>
        <v>0</v>
      </c>
      <c r="AQ44" s="11" t="str">
        <f t="shared" si="11"/>
        <v xml:space="preserve"> </v>
      </c>
      <c r="AR44" s="230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5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5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8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12" t="s">
        <v>148</v>
      </c>
      <c r="F45" s="313"/>
      <c r="G45" s="67"/>
      <c r="H45" s="72"/>
      <c r="I45" s="27"/>
      <c r="J45" s="195">
        <f>27%</f>
        <v>0.27</v>
      </c>
      <c r="K45" s="214">
        <f t="shared" si="60"/>
        <v>0</v>
      </c>
      <c r="L45" s="20">
        <f t="shared" si="37"/>
        <v>0</v>
      </c>
      <c r="M45" s="73">
        <f t="shared" si="38"/>
        <v>0</v>
      </c>
      <c r="N45" s="215">
        <f>100%</f>
        <v>1</v>
      </c>
      <c r="O45" s="194">
        <f t="shared" si="61"/>
        <v>0</v>
      </c>
      <c r="P45" s="141"/>
      <c r="Q45" s="20">
        <f t="shared" si="39"/>
        <v>0</v>
      </c>
      <c r="R45" s="142"/>
      <c r="S45" s="215">
        <f>100%</f>
        <v>1</v>
      </c>
      <c r="T45" s="194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5">
        <f t="shared" si="43"/>
        <v>0.27</v>
      </c>
      <c r="AD45" s="214">
        <f t="shared" si="63"/>
        <v>0</v>
      </c>
      <c r="AE45" s="20">
        <f t="shared" si="44"/>
        <v>0</v>
      </c>
      <c r="AF45" s="21">
        <f t="shared" si="45"/>
        <v>0</v>
      </c>
      <c r="AG45" s="215">
        <f t="shared" si="46"/>
        <v>1</v>
      </c>
      <c r="AH45" s="194">
        <f t="shared" si="64"/>
        <v>0</v>
      </c>
      <c r="AI45" s="141"/>
      <c r="AJ45" s="20">
        <f t="shared" si="47"/>
        <v>0</v>
      </c>
      <c r="AK45" s="142"/>
      <c r="AL45" s="215">
        <f t="shared" si="48"/>
        <v>1</v>
      </c>
      <c r="AM45" s="194">
        <f t="shared" si="65"/>
        <v>0</v>
      </c>
      <c r="AN45" s="141"/>
      <c r="AO45" s="143">
        <f t="shared" si="49"/>
        <v>0</v>
      </c>
      <c r="AP45" s="208">
        <f t="shared" si="66"/>
        <v>0</v>
      </c>
      <c r="AQ45" s="11" t="str">
        <f t="shared" si="11"/>
        <v xml:space="preserve"> </v>
      </c>
      <c r="AR45" s="230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5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5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8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12" t="s">
        <v>148</v>
      </c>
      <c r="F46" s="313"/>
      <c r="G46" s="67"/>
      <c r="H46" s="72"/>
      <c r="I46" s="27"/>
      <c r="J46" s="195">
        <f>27%</f>
        <v>0.27</v>
      </c>
      <c r="K46" s="214">
        <f t="shared" si="60"/>
        <v>0</v>
      </c>
      <c r="L46" s="20">
        <f t="shared" si="37"/>
        <v>0</v>
      </c>
      <c r="M46" s="73">
        <f t="shared" si="38"/>
        <v>0</v>
      </c>
      <c r="N46" s="215">
        <f>100%</f>
        <v>1</v>
      </c>
      <c r="O46" s="194">
        <f t="shared" si="61"/>
        <v>0</v>
      </c>
      <c r="P46" s="141"/>
      <c r="Q46" s="20">
        <f t="shared" si="39"/>
        <v>0</v>
      </c>
      <c r="R46" s="142"/>
      <c r="S46" s="215">
        <f>100%</f>
        <v>1</v>
      </c>
      <c r="T46" s="194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5">
        <f t="shared" si="43"/>
        <v>0.27</v>
      </c>
      <c r="AD46" s="214">
        <f t="shared" si="63"/>
        <v>0</v>
      </c>
      <c r="AE46" s="20">
        <f t="shared" si="44"/>
        <v>0</v>
      </c>
      <c r="AF46" s="21">
        <f t="shared" si="45"/>
        <v>0</v>
      </c>
      <c r="AG46" s="215">
        <f t="shared" si="46"/>
        <v>1</v>
      </c>
      <c r="AH46" s="194">
        <f t="shared" si="64"/>
        <v>0</v>
      </c>
      <c r="AI46" s="141"/>
      <c r="AJ46" s="20">
        <f t="shared" si="47"/>
        <v>0</v>
      </c>
      <c r="AK46" s="142"/>
      <c r="AL46" s="215">
        <f t="shared" si="48"/>
        <v>1</v>
      </c>
      <c r="AM46" s="194">
        <f t="shared" si="65"/>
        <v>0</v>
      </c>
      <c r="AN46" s="141"/>
      <c r="AO46" s="143">
        <f t="shared" si="49"/>
        <v>0</v>
      </c>
      <c r="AP46" s="208">
        <f t="shared" si="66"/>
        <v>0</v>
      </c>
      <c r="AQ46" s="11" t="str">
        <f t="shared" si="11"/>
        <v xml:space="preserve"> </v>
      </c>
      <c r="AR46" s="230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5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5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8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12" t="s">
        <v>148</v>
      </c>
      <c r="F47" s="313"/>
      <c r="G47" s="67"/>
      <c r="H47" s="72"/>
      <c r="I47" s="27"/>
      <c r="J47" s="195">
        <f>27%</f>
        <v>0.27</v>
      </c>
      <c r="K47" s="214">
        <f t="shared" si="60"/>
        <v>0</v>
      </c>
      <c r="L47" s="20">
        <f t="shared" si="37"/>
        <v>0</v>
      </c>
      <c r="M47" s="73">
        <f t="shared" si="38"/>
        <v>0</v>
      </c>
      <c r="N47" s="215">
        <f>100%</f>
        <v>1</v>
      </c>
      <c r="O47" s="194">
        <f t="shared" si="61"/>
        <v>0</v>
      </c>
      <c r="P47" s="141"/>
      <c r="Q47" s="20">
        <f t="shared" si="39"/>
        <v>0</v>
      </c>
      <c r="R47" s="142"/>
      <c r="S47" s="215">
        <f>100%</f>
        <v>1</v>
      </c>
      <c r="T47" s="194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5">
        <f t="shared" si="43"/>
        <v>0.27</v>
      </c>
      <c r="AD47" s="214">
        <f t="shared" si="63"/>
        <v>0</v>
      </c>
      <c r="AE47" s="20">
        <f t="shared" si="44"/>
        <v>0</v>
      </c>
      <c r="AF47" s="21">
        <f t="shared" si="45"/>
        <v>0</v>
      </c>
      <c r="AG47" s="215">
        <f t="shared" si="46"/>
        <v>1</v>
      </c>
      <c r="AH47" s="194">
        <f t="shared" si="64"/>
        <v>0</v>
      </c>
      <c r="AI47" s="141"/>
      <c r="AJ47" s="20">
        <f t="shared" si="47"/>
        <v>0</v>
      </c>
      <c r="AK47" s="142"/>
      <c r="AL47" s="215">
        <f t="shared" si="48"/>
        <v>1</v>
      </c>
      <c r="AM47" s="194">
        <f t="shared" si="65"/>
        <v>0</v>
      </c>
      <c r="AN47" s="141"/>
      <c r="AO47" s="143">
        <f t="shared" si="49"/>
        <v>0</v>
      </c>
      <c r="AP47" s="208">
        <f t="shared" si="66"/>
        <v>0</v>
      </c>
      <c r="AQ47" s="11" t="str">
        <f t="shared" si="11"/>
        <v xml:space="preserve"> </v>
      </c>
      <c r="AR47" s="230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5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5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8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12" t="s">
        <v>148</v>
      </c>
      <c r="F48" s="313"/>
      <c r="G48" s="67"/>
      <c r="H48" s="72"/>
      <c r="I48" s="27"/>
      <c r="J48" s="195">
        <f>27%</f>
        <v>0.27</v>
      </c>
      <c r="K48" s="214">
        <f t="shared" si="60"/>
        <v>0</v>
      </c>
      <c r="L48" s="20">
        <f t="shared" si="37"/>
        <v>0</v>
      </c>
      <c r="M48" s="73">
        <f t="shared" si="38"/>
        <v>0</v>
      </c>
      <c r="N48" s="215">
        <f>100%</f>
        <v>1</v>
      </c>
      <c r="O48" s="194">
        <f t="shared" si="61"/>
        <v>0</v>
      </c>
      <c r="P48" s="141"/>
      <c r="Q48" s="20">
        <f t="shared" si="39"/>
        <v>0</v>
      </c>
      <c r="R48" s="142"/>
      <c r="S48" s="215">
        <f>100%</f>
        <v>1</v>
      </c>
      <c r="T48" s="194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5">
        <f t="shared" si="43"/>
        <v>0.27</v>
      </c>
      <c r="AD48" s="214">
        <f t="shared" si="63"/>
        <v>0</v>
      </c>
      <c r="AE48" s="20">
        <f t="shared" si="44"/>
        <v>0</v>
      </c>
      <c r="AF48" s="21">
        <f t="shared" si="45"/>
        <v>0</v>
      </c>
      <c r="AG48" s="215">
        <f t="shared" si="46"/>
        <v>1</v>
      </c>
      <c r="AH48" s="194">
        <f t="shared" si="64"/>
        <v>0</v>
      </c>
      <c r="AI48" s="141"/>
      <c r="AJ48" s="20">
        <f t="shared" si="47"/>
        <v>0</v>
      </c>
      <c r="AK48" s="142"/>
      <c r="AL48" s="215">
        <f t="shared" si="48"/>
        <v>1</v>
      </c>
      <c r="AM48" s="194">
        <f t="shared" si="65"/>
        <v>0</v>
      </c>
      <c r="AN48" s="141"/>
      <c r="AO48" s="143">
        <f t="shared" si="49"/>
        <v>0</v>
      </c>
      <c r="AP48" s="208">
        <f t="shared" si="66"/>
        <v>0</v>
      </c>
      <c r="AQ48" s="11" t="str">
        <f t="shared" si="11"/>
        <v xml:space="preserve"> </v>
      </c>
      <c r="AR48" s="230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5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5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8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12" t="s">
        <v>148</v>
      </c>
      <c r="F49" s="313"/>
      <c r="G49" s="67"/>
      <c r="H49" s="72"/>
      <c r="I49" s="27"/>
      <c r="J49" s="195">
        <f>27%</f>
        <v>0.27</v>
      </c>
      <c r="K49" s="214">
        <f t="shared" si="60"/>
        <v>0</v>
      </c>
      <c r="L49" s="20">
        <f t="shared" si="37"/>
        <v>0</v>
      </c>
      <c r="M49" s="73">
        <f t="shared" si="38"/>
        <v>0</v>
      </c>
      <c r="N49" s="215">
        <f>100%</f>
        <v>1</v>
      </c>
      <c r="O49" s="194">
        <f t="shared" si="61"/>
        <v>0</v>
      </c>
      <c r="P49" s="141"/>
      <c r="Q49" s="20">
        <f t="shared" si="39"/>
        <v>0</v>
      </c>
      <c r="R49" s="142"/>
      <c r="S49" s="215">
        <f>100%</f>
        <v>1</v>
      </c>
      <c r="T49" s="194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5">
        <f t="shared" si="43"/>
        <v>0.27</v>
      </c>
      <c r="AD49" s="214">
        <f t="shared" si="63"/>
        <v>0</v>
      </c>
      <c r="AE49" s="20">
        <f t="shared" si="44"/>
        <v>0</v>
      </c>
      <c r="AF49" s="21">
        <f t="shared" si="45"/>
        <v>0</v>
      </c>
      <c r="AG49" s="215">
        <f t="shared" si="46"/>
        <v>1</v>
      </c>
      <c r="AH49" s="194">
        <f t="shared" si="64"/>
        <v>0</v>
      </c>
      <c r="AI49" s="141"/>
      <c r="AJ49" s="20">
        <f t="shared" si="47"/>
        <v>0</v>
      </c>
      <c r="AK49" s="142"/>
      <c r="AL49" s="215">
        <f t="shared" si="48"/>
        <v>1</v>
      </c>
      <c r="AM49" s="194">
        <f t="shared" si="65"/>
        <v>0</v>
      </c>
      <c r="AN49" s="141"/>
      <c r="AO49" s="143">
        <f t="shared" si="49"/>
        <v>0</v>
      </c>
      <c r="AP49" s="208">
        <f>AH49-O49</f>
        <v>0</v>
      </c>
      <c r="AQ49" s="11" t="str">
        <f t="shared" si="11"/>
        <v xml:space="preserve"> </v>
      </c>
      <c r="AR49" s="230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5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5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8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03" t="s">
        <v>3</v>
      </c>
      <c r="E50" s="304"/>
      <c r="F50" s="305"/>
      <c r="G50" s="65"/>
      <c r="H50" s="70"/>
      <c r="I50" s="26"/>
      <c r="J50" s="26"/>
      <c r="K50" s="133"/>
      <c r="L50" s="5"/>
      <c r="M50" s="71">
        <f>O50+Q50</f>
        <v>0</v>
      </c>
      <c r="N50" s="216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6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6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6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9"/>
      <c r="AQ50" s="11" t="str">
        <f t="shared" si="11"/>
        <v xml:space="preserve"> </v>
      </c>
      <c r="AR50" s="230"/>
      <c r="AS50" s="23"/>
      <c r="AT50" s="26"/>
      <c r="AU50" s="26"/>
      <c r="AV50" s="5"/>
      <c r="AW50" s="6">
        <f>AY50+BA50</f>
        <v>0</v>
      </c>
      <c r="AX50" s="216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6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9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12" t="s">
        <v>148</v>
      </c>
      <c r="F51" s="313"/>
      <c r="G51" s="67"/>
      <c r="H51" s="72"/>
      <c r="I51" s="27"/>
      <c r="J51" s="195">
        <f>27%</f>
        <v>0.27</v>
      </c>
      <c r="K51" s="214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5">
        <f>100%</f>
        <v>1</v>
      </c>
      <c r="O51" s="194">
        <f>ROUND((M51*N51),0)</f>
        <v>0</v>
      </c>
      <c r="P51" s="141"/>
      <c r="Q51" s="20">
        <f t="shared" ref="Q51:Q70" si="73">M51-O51</f>
        <v>0</v>
      </c>
      <c r="R51" s="142"/>
      <c r="S51" s="215">
        <f>100%</f>
        <v>1</v>
      </c>
      <c r="T51" s="194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5">
        <f>J51</f>
        <v>0.27</v>
      </c>
      <c r="AD51" s="214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5">
        <f t="shared" ref="AG51:AG70" si="77">N51</f>
        <v>1</v>
      </c>
      <c r="AH51" s="194">
        <f>ROUND((AF51*AG51),0)</f>
        <v>0</v>
      </c>
      <c r="AI51" s="141"/>
      <c r="AJ51" s="20">
        <f t="shared" ref="AJ51:AJ70" si="78">AF51-AH51</f>
        <v>0</v>
      </c>
      <c r="AK51" s="142"/>
      <c r="AL51" s="215">
        <f t="shared" ref="AL51:AL70" si="79">S51</f>
        <v>1</v>
      </c>
      <c r="AM51" s="194">
        <f>ROUND((AL51*AH51),0)</f>
        <v>0</v>
      </c>
      <c r="AN51" s="141"/>
      <c r="AO51" s="143">
        <f t="shared" ref="AO51:AO70" si="80">AH51-AM51</f>
        <v>0</v>
      </c>
      <c r="AP51" s="208">
        <f>AH51-O51</f>
        <v>0</v>
      </c>
      <c r="AQ51" s="11" t="str">
        <f t="shared" si="11"/>
        <v xml:space="preserve"> </v>
      </c>
      <c r="AR51" s="230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5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5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8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12" t="s">
        <v>148</v>
      </c>
      <c r="F52" s="313"/>
      <c r="G52" s="67"/>
      <c r="H52" s="72"/>
      <c r="I52" s="27"/>
      <c r="J52" s="195">
        <f>27%</f>
        <v>0.27</v>
      </c>
      <c r="K52" s="214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5">
        <f>100%</f>
        <v>1</v>
      </c>
      <c r="O52" s="194">
        <f t="shared" ref="O52:O70" si="92">ROUND((M52*N52),0)</f>
        <v>0</v>
      </c>
      <c r="P52" s="141"/>
      <c r="Q52" s="20">
        <f t="shared" si="73"/>
        <v>0</v>
      </c>
      <c r="R52" s="142"/>
      <c r="S52" s="215">
        <f>100%</f>
        <v>1</v>
      </c>
      <c r="T52" s="194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5">
        <f t="shared" ref="AC52:AC70" si="96">J52</f>
        <v>0.27</v>
      </c>
      <c r="AD52" s="214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5">
        <f t="shared" si="77"/>
        <v>1</v>
      </c>
      <c r="AH52" s="194">
        <f t="shared" ref="AH52:AH70" si="98">ROUND((AF52*AG52),0)</f>
        <v>0</v>
      </c>
      <c r="AI52" s="141"/>
      <c r="AJ52" s="20">
        <f t="shared" si="78"/>
        <v>0</v>
      </c>
      <c r="AK52" s="142"/>
      <c r="AL52" s="215">
        <f t="shared" si="79"/>
        <v>1</v>
      </c>
      <c r="AM52" s="194">
        <f t="shared" ref="AM52:AM70" si="99">ROUND((AL52*AH52),0)</f>
        <v>0</v>
      </c>
      <c r="AN52" s="141"/>
      <c r="AO52" s="143">
        <f t="shared" si="80"/>
        <v>0</v>
      </c>
      <c r="AP52" s="208">
        <f t="shared" ref="AP52:AP69" si="100">AH52-O52</f>
        <v>0</v>
      </c>
      <c r="AQ52" s="11" t="str">
        <f t="shared" si="11"/>
        <v xml:space="preserve"> </v>
      </c>
      <c r="AR52" s="230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5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5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8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12" t="s">
        <v>148</v>
      </c>
      <c r="F53" s="313"/>
      <c r="G53" s="67"/>
      <c r="H53" s="72"/>
      <c r="I53" s="27"/>
      <c r="J53" s="195">
        <f>27%</f>
        <v>0.27</v>
      </c>
      <c r="K53" s="214">
        <f t="shared" si="91"/>
        <v>0</v>
      </c>
      <c r="L53" s="20">
        <f t="shared" si="71"/>
        <v>0</v>
      </c>
      <c r="M53" s="73">
        <f t="shared" si="72"/>
        <v>0</v>
      </c>
      <c r="N53" s="215">
        <f>100%</f>
        <v>1</v>
      </c>
      <c r="O53" s="194">
        <f t="shared" si="92"/>
        <v>0</v>
      </c>
      <c r="P53" s="141"/>
      <c r="Q53" s="20">
        <f t="shared" si="73"/>
        <v>0</v>
      </c>
      <c r="R53" s="142"/>
      <c r="S53" s="215">
        <f>100%</f>
        <v>1</v>
      </c>
      <c r="T53" s="194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5">
        <f t="shared" si="96"/>
        <v>0.27</v>
      </c>
      <c r="AD53" s="214">
        <f t="shared" si="97"/>
        <v>0</v>
      </c>
      <c r="AE53" s="20">
        <f t="shared" si="75"/>
        <v>0</v>
      </c>
      <c r="AF53" s="21">
        <f t="shared" si="76"/>
        <v>0</v>
      </c>
      <c r="AG53" s="215">
        <f t="shared" si="77"/>
        <v>1</v>
      </c>
      <c r="AH53" s="194">
        <f t="shared" si="98"/>
        <v>0</v>
      </c>
      <c r="AI53" s="141"/>
      <c r="AJ53" s="20">
        <f t="shared" si="78"/>
        <v>0</v>
      </c>
      <c r="AK53" s="142"/>
      <c r="AL53" s="215">
        <f t="shared" si="79"/>
        <v>1</v>
      </c>
      <c r="AM53" s="194">
        <f t="shared" si="99"/>
        <v>0</v>
      </c>
      <c r="AN53" s="141"/>
      <c r="AO53" s="143">
        <f t="shared" si="80"/>
        <v>0</v>
      </c>
      <c r="AP53" s="208">
        <f t="shared" si="100"/>
        <v>0</v>
      </c>
      <c r="AQ53" s="11" t="str">
        <f t="shared" si="11"/>
        <v xml:space="preserve"> </v>
      </c>
      <c r="AR53" s="230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5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5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8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12" t="s">
        <v>148</v>
      </c>
      <c r="F54" s="313"/>
      <c r="G54" s="67"/>
      <c r="H54" s="72"/>
      <c r="I54" s="27"/>
      <c r="J54" s="195">
        <f>27%</f>
        <v>0.27</v>
      </c>
      <c r="K54" s="214">
        <f t="shared" si="91"/>
        <v>0</v>
      </c>
      <c r="L54" s="20">
        <f t="shared" si="71"/>
        <v>0</v>
      </c>
      <c r="M54" s="73">
        <f t="shared" si="72"/>
        <v>0</v>
      </c>
      <c r="N54" s="215">
        <f>100%</f>
        <v>1</v>
      </c>
      <c r="O54" s="194">
        <f t="shared" si="92"/>
        <v>0</v>
      </c>
      <c r="P54" s="141"/>
      <c r="Q54" s="20">
        <f t="shared" si="73"/>
        <v>0</v>
      </c>
      <c r="R54" s="142"/>
      <c r="S54" s="215">
        <f>100%</f>
        <v>1</v>
      </c>
      <c r="T54" s="194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5">
        <f t="shared" si="96"/>
        <v>0.27</v>
      </c>
      <c r="AD54" s="214">
        <f t="shared" si="97"/>
        <v>0</v>
      </c>
      <c r="AE54" s="20">
        <f t="shared" si="75"/>
        <v>0</v>
      </c>
      <c r="AF54" s="21">
        <f t="shared" si="76"/>
        <v>0</v>
      </c>
      <c r="AG54" s="215">
        <f t="shared" si="77"/>
        <v>1</v>
      </c>
      <c r="AH54" s="194">
        <f t="shared" si="98"/>
        <v>0</v>
      </c>
      <c r="AI54" s="141"/>
      <c r="AJ54" s="20">
        <f t="shared" si="78"/>
        <v>0</v>
      </c>
      <c r="AK54" s="142"/>
      <c r="AL54" s="215">
        <f t="shared" si="79"/>
        <v>1</v>
      </c>
      <c r="AM54" s="194">
        <f t="shared" si="99"/>
        <v>0</v>
      </c>
      <c r="AN54" s="141"/>
      <c r="AO54" s="143">
        <f t="shared" si="80"/>
        <v>0</v>
      </c>
      <c r="AP54" s="208">
        <f t="shared" si="100"/>
        <v>0</v>
      </c>
      <c r="AQ54" s="11" t="str">
        <f t="shared" si="11"/>
        <v xml:space="preserve"> </v>
      </c>
      <c r="AR54" s="230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5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5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8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12" t="s">
        <v>148</v>
      </c>
      <c r="F55" s="313"/>
      <c r="G55" s="67"/>
      <c r="H55" s="72"/>
      <c r="I55" s="27"/>
      <c r="J55" s="195">
        <f>27%</f>
        <v>0.27</v>
      </c>
      <c r="K55" s="214">
        <f t="shared" si="91"/>
        <v>0</v>
      </c>
      <c r="L55" s="20">
        <f t="shared" si="71"/>
        <v>0</v>
      </c>
      <c r="M55" s="73">
        <f t="shared" si="72"/>
        <v>0</v>
      </c>
      <c r="N55" s="215">
        <f>100%</f>
        <v>1</v>
      </c>
      <c r="O55" s="194">
        <f t="shared" si="92"/>
        <v>0</v>
      </c>
      <c r="P55" s="141"/>
      <c r="Q55" s="20">
        <f t="shared" si="73"/>
        <v>0</v>
      </c>
      <c r="R55" s="142"/>
      <c r="S55" s="215">
        <f>100%</f>
        <v>1</v>
      </c>
      <c r="T55" s="194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5">
        <f t="shared" si="96"/>
        <v>0.27</v>
      </c>
      <c r="AD55" s="214">
        <f t="shared" si="97"/>
        <v>0</v>
      </c>
      <c r="AE55" s="20">
        <f t="shared" si="75"/>
        <v>0</v>
      </c>
      <c r="AF55" s="21">
        <f t="shared" si="76"/>
        <v>0</v>
      </c>
      <c r="AG55" s="215">
        <f t="shared" si="77"/>
        <v>1</v>
      </c>
      <c r="AH55" s="194">
        <f t="shared" si="98"/>
        <v>0</v>
      </c>
      <c r="AI55" s="141"/>
      <c r="AJ55" s="20">
        <f t="shared" si="78"/>
        <v>0</v>
      </c>
      <c r="AK55" s="142"/>
      <c r="AL55" s="215">
        <f t="shared" si="79"/>
        <v>1</v>
      </c>
      <c r="AM55" s="194">
        <f t="shared" si="99"/>
        <v>0</v>
      </c>
      <c r="AN55" s="141"/>
      <c r="AO55" s="143">
        <f t="shared" si="80"/>
        <v>0</v>
      </c>
      <c r="AP55" s="208">
        <f t="shared" si="100"/>
        <v>0</v>
      </c>
      <c r="AQ55" s="11" t="str">
        <f t="shared" si="11"/>
        <v xml:space="preserve"> </v>
      </c>
      <c r="AR55" s="230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5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5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8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12" t="s">
        <v>148</v>
      </c>
      <c r="F56" s="313"/>
      <c r="G56" s="67"/>
      <c r="H56" s="72"/>
      <c r="I56" s="27"/>
      <c r="J56" s="195">
        <f>27%</f>
        <v>0.27</v>
      </c>
      <c r="K56" s="214">
        <f t="shared" si="91"/>
        <v>0</v>
      </c>
      <c r="L56" s="20">
        <f t="shared" si="71"/>
        <v>0</v>
      </c>
      <c r="M56" s="73">
        <f t="shared" si="72"/>
        <v>0</v>
      </c>
      <c r="N56" s="215">
        <f>100%</f>
        <v>1</v>
      </c>
      <c r="O56" s="194">
        <f t="shared" si="92"/>
        <v>0</v>
      </c>
      <c r="P56" s="141"/>
      <c r="Q56" s="20">
        <f t="shared" si="73"/>
        <v>0</v>
      </c>
      <c r="R56" s="142"/>
      <c r="S56" s="215">
        <f>100%</f>
        <v>1</v>
      </c>
      <c r="T56" s="194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5">
        <f t="shared" si="96"/>
        <v>0.27</v>
      </c>
      <c r="AD56" s="214">
        <f t="shared" si="97"/>
        <v>0</v>
      </c>
      <c r="AE56" s="20">
        <f t="shared" si="75"/>
        <v>0</v>
      </c>
      <c r="AF56" s="21">
        <f t="shared" si="76"/>
        <v>0</v>
      </c>
      <c r="AG56" s="215">
        <f t="shared" si="77"/>
        <v>1</v>
      </c>
      <c r="AH56" s="194">
        <f t="shared" si="98"/>
        <v>0</v>
      </c>
      <c r="AI56" s="141"/>
      <c r="AJ56" s="20">
        <f t="shared" si="78"/>
        <v>0</v>
      </c>
      <c r="AK56" s="142"/>
      <c r="AL56" s="215">
        <f t="shared" si="79"/>
        <v>1</v>
      </c>
      <c r="AM56" s="194">
        <f t="shared" si="99"/>
        <v>0</v>
      </c>
      <c r="AN56" s="141"/>
      <c r="AO56" s="143">
        <f t="shared" si="80"/>
        <v>0</v>
      </c>
      <c r="AP56" s="208">
        <f t="shared" si="100"/>
        <v>0</v>
      </c>
      <c r="AQ56" s="11" t="str">
        <f t="shared" si="11"/>
        <v xml:space="preserve"> </v>
      </c>
      <c r="AR56" s="230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5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5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8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12" t="s">
        <v>148</v>
      </c>
      <c r="F57" s="313"/>
      <c r="G57" s="67"/>
      <c r="H57" s="72"/>
      <c r="I57" s="27"/>
      <c r="J57" s="195">
        <f>27%</f>
        <v>0.27</v>
      </c>
      <c r="K57" s="214">
        <f t="shared" si="91"/>
        <v>0</v>
      </c>
      <c r="L57" s="20">
        <f t="shared" si="71"/>
        <v>0</v>
      </c>
      <c r="M57" s="73">
        <f t="shared" si="72"/>
        <v>0</v>
      </c>
      <c r="N57" s="215">
        <f>100%</f>
        <v>1</v>
      </c>
      <c r="O57" s="194">
        <f t="shared" si="92"/>
        <v>0</v>
      </c>
      <c r="P57" s="141"/>
      <c r="Q57" s="20">
        <f t="shared" si="73"/>
        <v>0</v>
      </c>
      <c r="R57" s="142"/>
      <c r="S57" s="215">
        <f>100%</f>
        <v>1</v>
      </c>
      <c r="T57" s="194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5">
        <f t="shared" si="96"/>
        <v>0.27</v>
      </c>
      <c r="AD57" s="214">
        <f t="shared" si="97"/>
        <v>0</v>
      </c>
      <c r="AE57" s="20">
        <f t="shared" si="75"/>
        <v>0</v>
      </c>
      <c r="AF57" s="21">
        <f t="shared" si="76"/>
        <v>0</v>
      </c>
      <c r="AG57" s="215">
        <f t="shared" si="77"/>
        <v>1</v>
      </c>
      <c r="AH57" s="194">
        <f t="shared" si="98"/>
        <v>0</v>
      </c>
      <c r="AI57" s="141"/>
      <c r="AJ57" s="20">
        <f t="shared" si="78"/>
        <v>0</v>
      </c>
      <c r="AK57" s="142"/>
      <c r="AL57" s="215">
        <f t="shared" si="79"/>
        <v>1</v>
      </c>
      <c r="AM57" s="194">
        <f t="shared" si="99"/>
        <v>0</v>
      </c>
      <c r="AN57" s="141"/>
      <c r="AO57" s="143">
        <f t="shared" si="80"/>
        <v>0</v>
      </c>
      <c r="AP57" s="208">
        <f t="shared" si="100"/>
        <v>0</v>
      </c>
      <c r="AQ57" s="11" t="str">
        <f t="shared" si="11"/>
        <v xml:space="preserve"> </v>
      </c>
      <c r="AR57" s="230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5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5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8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12" t="s">
        <v>148</v>
      </c>
      <c r="F58" s="313"/>
      <c r="G58" s="67"/>
      <c r="H58" s="72"/>
      <c r="I58" s="27"/>
      <c r="J58" s="195">
        <f>27%</f>
        <v>0.27</v>
      </c>
      <c r="K58" s="214">
        <f t="shared" si="91"/>
        <v>0</v>
      </c>
      <c r="L58" s="20">
        <f t="shared" si="71"/>
        <v>0</v>
      </c>
      <c r="M58" s="73">
        <f t="shared" si="72"/>
        <v>0</v>
      </c>
      <c r="N58" s="215">
        <f>100%</f>
        <v>1</v>
      </c>
      <c r="O58" s="194">
        <f t="shared" si="92"/>
        <v>0</v>
      </c>
      <c r="P58" s="141"/>
      <c r="Q58" s="20">
        <f t="shared" si="73"/>
        <v>0</v>
      </c>
      <c r="R58" s="142"/>
      <c r="S58" s="215">
        <f>100%</f>
        <v>1</v>
      </c>
      <c r="T58" s="194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5">
        <f t="shared" si="96"/>
        <v>0.27</v>
      </c>
      <c r="AD58" s="214">
        <f t="shared" si="97"/>
        <v>0</v>
      </c>
      <c r="AE58" s="20">
        <f t="shared" si="75"/>
        <v>0</v>
      </c>
      <c r="AF58" s="21">
        <f t="shared" si="76"/>
        <v>0</v>
      </c>
      <c r="AG58" s="215">
        <f t="shared" si="77"/>
        <v>1</v>
      </c>
      <c r="AH58" s="194">
        <f t="shared" si="98"/>
        <v>0</v>
      </c>
      <c r="AI58" s="141"/>
      <c r="AJ58" s="20">
        <f t="shared" si="78"/>
        <v>0</v>
      </c>
      <c r="AK58" s="142"/>
      <c r="AL58" s="215">
        <f t="shared" si="79"/>
        <v>1</v>
      </c>
      <c r="AM58" s="194">
        <f t="shared" si="99"/>
        <v>0</v>
      </c>
      <c r="AN58" s="141"/>
      <c r="AO58" s="143">
        <f t="shared" si="80"/>
        <v>0</v>
      </c>
      <c r="AP58" s="208">
        <f t="shared" si="100"/>
        <v>0</v>
      </c>
      <c r="AQ58" s="11" t="str">
        <f t="shared" si="11"/>
        <v xml:space="preserve"> </v>
      </c>
      <c r="AR58" s="230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5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5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8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12" t="s">
        <v>148</v>
      </c>
      <c r="F59" s="313"/>
      <c r="G59" s="67"/>
      <c r="H59" s="72"/>
      <c r="I59" s="27"/>
      <c r="J59" s="195">
        <f>27%</f>
        <v>0.27</v>
      </c>
      <c r="K59" s="214">
        <f t="shared" si="91"/>
        <v>0</v>
      </c>
      <c r="L59" s="20">
        <f t="shared" si="71"/>
        <v>0</v>
      </c>
      <c r="M59" s="73">
        <f t="shared" si="72"/>
        <v>0</v>
      </c>
      <c r="N59" s="215">
        <f>100%</f>
        <v>1</v>
      </c>
      <c r="O59" s="194">
        <f t="shared" si="92"/>
        <v>0</v>
      </c>
      <c r="P59" s="141"/>
      <c r="Q59" s="20">
        <f t="shared" si="73"/>
        <v>0</v>
      </c>
      <c r="R59" s="142"/>
      <c r="S59" s="215">
        <f>100%</f>
        <v>1</v>
      </c>
      <c r="T59" s="194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5">
        <f t="shared" si="96"/>
        <v>0.27</v>
      </c>
      <c r="AD59" s="214">
        <f t="shared" si="97"/>
        <v>0</v>
      </c>
      <c r="AE59" s="20">
        <f t="shared" si="75"/>
        <v>0</v>
      </c>
      <c r="AF59" s="21">
        <f t="shared" si="76"/>
        <v>0</v>
      </c>
      <c r="AG59" s="215">
        <f t="shared" si="77"/>
        <v>1</v>
      </c>
      <c r="AH59" s="194">
        <f t="shared" si="98"/>
        <v>0</v>
      </c>
      <c r="AI59" s="141"/>
      <c r="AJ59" s="20">
        <f t="shared" si="78"/>
        <v>0</v>
      </c>
      <c r="AK59" s="142"/>
      <c r="AL59" s="215">
        <f t="shared" si="79"/>
        <v>1</v>
      </c>
      <c r="AM59" s="194">
        <f t="shared" si="99"/>
        <v>0</v>
      </c>
      <c r="AN59" s="141"/>
      <c r="AO59" s="143">
        <f t="shared" si="80"/>
        <v>0</v>
      </c>
      <c r="AP59" s="208">
        <f t="shared" si="100"/>
        <v>0</v>
      </c>
      <c r="AQ59" s="11" t="str">
        <f t="shared" si="11"/>
        <v xml:space="preserve"> </v>
      </c>
      <c r="AR59" s="230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5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5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8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12" t="s">
        <v>148</v>
      </c>
      <c r="F60" s="313"/>
      <c r="G60" s="67"/>
      <c r="H60" s="72"/>
      <c r="I60" s="27"/>
      <c r="J60" s="195">
        <f>27%</f>
        <v>0.27</v>
      </c>
      <c r="K60" s="214">
        <f t="shared" si="91"/>
        <v>0</v>
      </c>
      <c r="L60" s="20">
        <f t="shared" si="71"/>
        <v>0</v>
      </c>
      <c r="M60" s="73">
        <f t="shared" si="72"/>
        <v>0</v>
      </c>
      <c r="N60" s="215">
        <f>100%</f>
        <v>1</v>
      </c>
      <c r="O60" s="194">
        <f t="shared" si="92"/>
        <v>0</v>
      </c>
      <c r="P60" s="141"/>
      <c r="Q60" s="20">
        <f t="shared" si="73"/>
        <v>0</v>
      </c>
      <c r="R60" s="142"/>
      <c r="S60" s="215">
        <f>100%</f>
        <v>1</v>
      </c>
      <c r="T60" s="194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5">
        <f t="shared" si="96"/>
        <v>0.27</v>
      </c>
      <c r="AD60" s="214">
        <f t="shared" si="97"/>
        <v>0</v>
      </c>
      <c r="AE60" s="20">
        <f t="shared" si="75"/>
        <v>0</v>
      </c>
      <c r="AF60" s="21">
        <f t="shared" si="76"/>
        <v>0</v>
      </c>
      <c r="AG60" s="215">
        <f t="shared" si="77"/>
        <v>1</v>
      </c>
      <c r="AH60" s="194">
        <f t="shared" si="98"/>
        <v>0</v>
      </c>
      <c r="AI60" s="141"/>
      <c r="AJ60" s="20">
        <f t="shared" si="78"/>
        <v>0</v>
      </c>
      <c r="AK60" s="142"/>
      <c r="AL60" s="215">
        <f t="shared" si="79"/>
        <v>1</v>
      </c>
      <c r="AM60" s="194">
        <f t="shared" si="99"/>
        <v>0</v>
      </c>
      <c r="AN60" s="141"/>
      <c r="AO60" s="143">
        <f t="shared" si="80"/>
        <v>0</v>
      </c>
      <c r="AP60" s="208">
        <f t="shared" si="100"/>
        <v>0</v>
      </c>
      <c r="AQ60" s="11" t="str">
        <f t="shared" si="11"/>
        <v xml:space="preserve"> </v>
      </c>
      <c r="AR60" s="230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5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5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8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12" t="s">
        <v>148</v>
      </c>
      <c r="F61" s="313"/>
      <c r="G61" s="67"/>
      <c r="H61" s="72"/>
      <c r="I61" s="27"/>
      <c r="J61" s="195">
        <f>27%</f>
        <v>0.27</v>
      </c>
      <c r="K61" s="214">
        <f t="shared" si="91"/>
        <v>0</v>
      </c>
      <c r="L61" s="20">
        <f t="shared" si="71"/>
        <v>0</v>
      </c>
      <c r="M61" s="73">
        <f t="shared" si="72"/>
        <v>0</v>
      </c>
      <c r="N61" s="215">
        <f>100%</f>
        <v>1</v>
      </c>
      <c r="O61" s="194">
        <f t="shared" si="92"/>
        <v>0</v>
      </c>
      <c r="P61" s="141"/>
      <c r="Q61" s="20">
        <f t="shared" si="73"/>
        <v>0</v>
      </c>
      <c r="R61" s="142"/>
      <c r="S61" s="215">
        <f>100%</f>
        <v>1</v>
      </c>
      <c r="T61" s="194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5">
        <f t="shared" si="96"/>
        <v>0.27</v>
      </c>
      <c r="AD61" s="214">
        <f t="shared" si="97"/>
        <v>0</v>
      </c>
      <c r="AE61" s="20">
        <f t="shared" si="75"/>
        <v>0</v>
      </c>
      <c r="AF61" s="21">
        <f t="shared" si="76"/>
        <v>0</v>
      </c>
      <c r="AG61" s="215">
        <f t="shared" si="77"/>
        <v>1</v>
      </c>
      <c r="AH61" s="194">
        <f t="shared" si="98"/>
        <v>0</v>
      </c>
      <c r="AI61" s="141"/>
      <c r="AJ61" s="20">
        <f t="shared" si="78"/>
        <v>0</v>
      </c>
      <c r="AK61" s="142"/>
      <c r="AL61" s="215">
        <f t="shared" si="79"/>
        <v>1</v>
      </c>
      <c r="AM61" s="194">
        <f t="shared" si="99"/>
        <v>0</v>
      </c>
      <c r="AN61" s="141"/>
      <c r="AO61" s="143">
        <f t="shared" si="80"/>
        <v>0</v>
      </c>
      <c r="AP61" s="208">
        <f t="shared" si="100"/>
        <v>0</v>
      </c>
      <c r="AQ61" s="11" t="str">
        <f t="shared" si="11"/>
        <v xml:space="preserve"> </v>
      </c>
      <c r="AR61" s="230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5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5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8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12" t="s">
        <v>148</v>
      </c>
      <c r="F62" s="313"/>
      <c r="G62" s="67"/>
      <c r="H62" s="72"/>
      <c r="I62" s="27"/>
      <c r="J62" s="195">
        <f>27%</f>
        <v>0.27</v>
      </c>
      <c r="K62" s="214">
        <f t="shared" si="91"/>
        <v>0</v>
      </c>
      <c r="L62" s="20">
        <f t="shared" si="71"/>
        <v>0</v>
      </c>
      <c r="M62" s="73">
        <f t="shared" si="72"/>
        <v>0</v>
      </c>
      <c r="N62" s="215">
        <f>100%</f>
        <v>1</v>
      </c>
      <c r="O62" s="194">
        <f t="shared" si="92"/>
        <v>0</v>
      </c>
      <c r="P62" s="141"/>
      <c r="Q62" s="20">
        <f t="shared" si="73"/>
        <v>0</v>
      </c>
      <c r="R62" s="142"/>
      <c r="S62" s="215">
        <f>100%</f>
        <v>1</v>
      </c>
      <c r="T62" s="194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5">
        <f t="shared" si="96"/>
        <v>0.27</v>
      </c>
      <c r="AD62" s="214">
        <f t="shared" si="97"/>
        <v>0</v>
      </c>
      <c r="AE62" s="20">
        <f t="shared" si="75"/>
        <v>0</v>
      </c>
      <c r="AF62" s="21">
        <f t="shared" si="76"/>
        <v>0</v>
      </c>
      <c r="AG62" s="215">
        <f t="shared" si="77"/>
        <v>1</v>
      </c>
      <c r="AH62" s="194">
        <f t="shared" si="98"/>
        <v>0</v>
      </c>
      <c r="AI62" s="141"/>
      <c r="AJ62" s="20">
        <f t="shared" si="78"/>
        <v>0</v>
      </c>
      <c r="AK62" s="142"/>
      <c r="AL62" s="215">
        <f t="shared" si="79"/>
        <v>1</v>
      </c>
      <c r="AM62" s="194">
        <f t="shared" si="99"/>
        <v>0</v>
      </c>
      <c r="AN62" s="141"/>
      <c r="AO62" s="143">
        <f t="shared" si="80"/>
        <v>0</v>
      </c>
      <c r="AP62" s="208">
        <f t="shared" si="100"/>
        <v>0</v>
      </c>
      <c r="AQ62" s="11" t="str">
        <f t="shared" si="11"/>
        <v xml:space="preserve"> </v>
      </c>
      <c r="AR62" s="230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5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5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8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12" t="s">
        <v>148</v>
      </c>
      <c r="F63" s="313"/>
      <c r="G63" s="67"/>
      <c r="H63" s="72"/>
      <c r="I63" s="27"/>
      <c r="J63" s="195">
        <f>27%</f>
        <v>0.27</v>
      </c>
      <c r="K63" s="214">
        <f t="shared" si="91"/>
        <v>0</v>
      </c>
      <c r="L63" s="20">
        <f t="shared" si="71"/>
        <v>0</v>
      </c>
      <c r="M63" s="73">
        <f t="shared" si="72"/>
        <v>0</v>
      </c>
      <c r="N63" s="215">
        <f>100%</f>
        <v>1</v>
      </c>
      <c r="O63" s="194">
        <f t="shared" si="92"/>
        <v>0</v>
      </c>
      <c r="P63" s="141"/>
      <c r="Q63" s="20">
        <f t="shared" si="73"/>
        <v>0</v>
      </c>
      <c r="R63" s="142"/>
      <c r="S63" s="215">
        <f>100%</f>
        <v>1</v>
      </c>
      <c r="T63" s="194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5">
        <f t="shared" si="96"/>
        <v>0.27</v>
      </c>
      <c r="AD63" s="214">
        <f t="shared" si="97"/>
        <v>0</v>
      </c>
      <c r="AE63" s="20">
        <f t="shared" si="75"/>
        <v>0</v>
      </c>
      <c r="AF63" s="21">
        <f t="shared" si="76"/>
        <v>0</v>
      </c>
      <c r="AG63" s="215">
        <f t="shared" si="77"/>
        <v>1</v>
      </c>
      <c r="AH63" s="194">
        <f t="shared" si="98"/>
        <v>0</v>
      </c>
      <c r="AI63" s="141"/>
      <c r="AJ63" s="20">
        <f t="shared" si="78"/>
        <v>0</v>
      </c>
      <c r="AK63" s="142"/>
      <c r="AL63" s="215">
        <f t="shared" si="79"/>
        <v>1</v>
      </c>
      <c r="AM63" s="194">
        <f t="shared" si="99"/>
        <v>0</v>
      </c>
      <c r="AN63" s="141"/>
      <c r="AO63" s="143">
        <f t="shared" si="80"/>
        <v>0</v>
      </c>
      <c r="AP63" s="208">
        <f t="shared" si="100"/>
        <v>0</v>
      </c>
      <c r="AQ63" s="11" t="str">
        <f t="shared" si="11"/>
        <v xml:space="preserve"> </v>
      </c>
      <c r="AR63" s="230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5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5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8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12" t="s">
        <v>148</v>
      </c>
      <c r="F64" s="313"/>
      <c r="G64" s="67"/>
      <c r="H64" s="72"/>
      <c r="I64" s="27"/>
      <c r="J64" s="195">
        <f>27%</f>
        <v>0.27</v>
      </c>
      <c r="K64" s="214">
        <f t="shared" si="91"/>
        <v>0</v>
      </c>
      <c r="L64" s="20">
        <f t="shared" si="71"/>
        <v>0</v>
      </c>
      <c r="M64" s="73">
        <f t="shared" si="72"/>
        <v>0</v>
      </c>
      <c r="N64" s="215">
        <f>100%</f>
        <v>1</v>
      </c>
      <c r="O64" s="194">
        <f t="shared" si="92"/>
        <v>0</v>
      </c>
      <c r="P64" s="141"/>
      <c r="Q64" s="20">
        <f t="shared" si="73"/>
        <v>0</v>
      </c>
      <c r="R64" s="142"/>
      <c r="S64" s="215">
        <f>100%</f>
        <v>1</v>
      </c>
      <c r="T64" s="194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5">
        <f t="shared" si="96"/>
        <v>0.27</v>
      </c>
      <c r="AD64" s="214">
        <f t="shared" si="97"/>
        <v>0</v>
      </c>
      <c r="AE64" s="20">
        <f t="shared" si="75"/>
        <v>0</v>
      </c>
      <c r="AF64" s="21">
        <f t="shared" si="76"/>
        <v>0</v>
      </c>
      <c r="AG64" s="215">
        <f t="shared" si="77"/>
        <v>1</v>
      </c>
      <c r="AH64" s="194">
        <f t="shared" si="98"/>
        <v>0</v>
      </c>
      <c r="AI64" s="141"/>
      <c r="AJ64" s="20">
        <f t="shared" si="78"/>
        <v>0</v>
      </c>
      <c r="AK64" s="142"/>
      <c r="AL64" s="215">
        <f t="shared" si="79"/>
        <v>1</v>
      </c>
      <c r="AM64" s="194">
        <f t="shared" si="99"/>
        <v>0</v>
      </c>
      <c r="AN64" s="141"/>
      <c r="AO64" s="143">
        <f t="shared" si="80"/>
        <v>0</v>
      </c>
      <c r="AP64" s="208">
        <f t="shared" si="100"/>
        <v>0</v>
      </c>
      <c r="AQ64" s="11" t="str">
        <f t="shared" si="11"/>
        <v xml:space="preserve"> </v>
      </c>
      <c r="AR64" s="230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5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5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8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12" t="s">
        <v>148</v>
      </c>
      <c r="F65" s="313"/>
      <c r="G65" s="67"/>
      <c r="H65" s="72"/>
      <c r="I65" s="27"/>
      <c r="J65" s="195">
        <f>27%</f>
        <v>0.27</v>
      </c>
      <c r="K65" s="214">
        <f t="shared" si="91"/>
        <v>0</v>
      </c>
      <c r="L65" s="20">
        <f t="shared" si="71"/>
        <v>0</v>
      </c>
      <c r="M65" s="73">
        <f t="shared" si="72"/>
        <v>0</v>
      </c>
      <c r="N65" s="215">
        <f>100%</f>
        <v>1</v>
      </c>
      <c r="O65" s="194">
        <f t="shared" si="92"/>
        <v>0</v>
      </c>
      <c r="P65" s="141"/>
      <c r="Q65" s="20">
        <f t="shared" si="73"/>
        <v>0</v>
      </c>
      <c r="R65" s="142"/>
      <c r="S65" s="215">
        <f>100%</f>
        <v>1</v>
      </c>
      <c r="T65" s="194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5">
        <f t="shared" si="96"/>
        <v>0.27</v>
      </c>
      <c r="AD65" s="214">
        <f t="shared" si="97"/>
        <v>0</v>
      </c>
      <c r="AE65" s="20">
        <f t="shared" si="75"/>
        <v>0</v>
      </c>
      <c r="AF65" s="21">
        <f t="shared" si="76"/>
        <v>0</v>
      </c>
      <c r="AG65" s="215">
        <f t="shared" si="77"/>
        <v>1</v>
      </c>
      <c r="AH65" s="194">
        <f t="shared" si="98"/>
        <v>0</v>
      </c>
      <c r="AI65" s="141"/>
      <c r="AJ65" s="20">
        <f t="shared" si="78"/>
        <v>0</v>
      </c>
      <c r="AK65" s="142"/>
      <c r="AL65" s="215">
        <f t="shared" si="79"/>
        <v>1</v>
      </c>
      <c r="AM65" s="194">
        <f t="shared" si="99"/>
        <v>0</v>
      </c>
      <c r="AN65" s="141"/>
      <c r="AO65" s="143">
        <f t="shared" si="80"/>
        <v>0</v>
      </c>
      <c r="AP65" s="208">
        <f t="shared" si="100"/>
        <v>0</v>
      </c>
      <c r="AQ65" s="11" t="str">
        <f t="shared" si="11"/>
        <v xml:space="preserve"> </v>
      </c>
      <c r="AR65" s="230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5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5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8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12" t="s">
        <v>148</v>
      </c>
      <c r="F66" s="313"/>
      <c r="G66" s="67"/>
      <c r="H66" s="72"/>
      <c r="I66" s="27"/>
      <c r="J66" s="195">
        <f>27%</f>
        <v>0.27</v>
      </c>
      <c r="K66" s="214">
        <f t="shared" si="91"/>
        <v>0</v>
      </c>
      <c r="L66" s="20">
        <f t="shared" si="71"/>
        <v>0</v>
      </c>
      <c r="M66" s="73">
        <f t="shared" si="72"/>
        <v>0</v>
      </c>
      <c r="N66" s="215">
        <f>100%</f>
        <v>1</v>
      </c>
      <c r="O66" s="194">
        <f t="shared" si="92"/>
        <v>0</v>
      </c>
      <c r="P66" s="141"/>
      <c r="Q66" s="20">
        <f t="shared" si="73"/>
        <v>0</v>
      </c>
      <c r="R66" s="142"/>
      <c r="S66" s="215">
        <f>100%</f>
        <v>1</v>
      </c>
      <c r="T66" s="194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5">
        <f t="shared" si="96"/>
        <v>0.27</v>
      </c>
      <c r="AD66" s="214">
        <f t="shared" si="97"/>
        <v>0</v>
      </c>
      <c r="AE66" s="20">
        <f t="shared" si="75"/>
        <v>0</v>
      </c>
      <c r="AF66" s="21">
        <f t="shared" si="76"/>
        <v>0</v>
      </c>
      <c r="AG66" s="215">
        <f t="shared" si="77"/>
        <v>1</v>
      </c>
      <c r="AH66" s="194">
        <f t="shared" si="98"/>
        <v>0</v>
      </c>
      <c r="AI66" s="141"/>
      <c r="AJ66" s="20">
        <f t="shared" si="78"/>
        <v>0</v>
      </c>
      <c r="AK66" s="142"/>
      <c r="AL66" s="215">
        <f t="shared" si="79"/>
        <v>1</v>
      </c>
      <c r="AM66" s="194">
        <f t="shared" si="99"/>
        <v>0</v>
      </c>
      <c r="AN66" s="141"/>
      <c r="AO66" s="143">
        <f t="shared" si="80"/>
        <v>0</v>
      </c>
      <c r="AP66" s="208">
        <f t="shared" si="100"/>
        <v>0</v>
      </c>
      <c r="AQ66" s="11" t="str">
        <f t="shared" si="11"/>
        <v xml:space="preserve"> </v>
      </c>
      <c r="AR66" s="230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5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5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8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12" t="s">
        <v>148</v>
      </c>
      <c r="F67" s="313"/>
      <c r="G67" s="67"/>
      <c r="H67" s="72"/>
      <c r="I67" s="27"/>
      <c r="J67" s="195">
        <f>27%</f>
        <v>0.27</v>
      </c>
      <c r="K67" s="214">
        <f t="shared" si="91"/>
        <v>0</v>
      </c>
      <c r="L67" s="20">
        <f t="shared" si="71"/>
        <v>0</v>
      </c>
      <c r="M67" s="73">
        <f t="shared" si="72"/>
        <v>0</v>
      </c>
      <c r="N67" s="215">
        <f>100%</f>
        <v>1</v>
      </c>
      <c r="O67" s="194">
        <f t="shared" si="92"/>
        <v>0</v>
      </c>
      <c r="P67" s="141"/>
      <c r="Q67" s="20">
        <f t="shared" si="73"/>
        <v>0</v>
      </c>
      <c r="R67" s="142"/>
      <c r="S67" s="215">
        <f>100%</f>
        <v>1</v>
      </c>
      <c r="T67" s="194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5">
        <f t="shared" si="96"/>
        <v>0.27</v>
      </c>
      <c r="AD67" s="214">
        <f t="shared" si="97"/>
        <v>0</v>
      </c>
      <c r="AE67" s="20">
        <f t="shared" si="75"/>
        <v>0</v>
      </c>
      <c r="AF67" s="21">
        <f t="shared" si="76"/>
        <v>0</v>
      </c>
      <c r="AG67" s="215">
        <f t="shared" si="77"/>
        <v>1</v>
      </c>
      <c r="AH67" s="194">
        <f t="shared" si="98"/>
        <v>0</v>
      </c>
      <c r="AI67" s="141"/>
      <c r="AJ67" s="20">
        <f t="shared" si="78"/>
        <v>0</v>
      </c>
      <c r="AK67" s="142"/>
      <c r="AL67" s="215">
        <f t="shared" si="79"/>
        <v>1</v>
      </c>
      <c r="AM67" s="194">
        <f t="shared" si="99"/>
        <v>0</v>
      </c>
      <c r="AN67" s="141"/>
      <c r="AO67" s="143">
        <f t="shared" si="80"/>
        <v>0</v>
      </c>
      <c r="AP67" s="208">
        <f t="shared" si="100"/>
        <v>0</v>
      </c>
      <c r="AQ67" s="11" t="str">
        <f t="shared" si="11"/>
        <v xml:space="preserve"> </v>
      </c>
      <c r="AR67" s="230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5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5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8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12" t="s">
        <v>148</v>
      </c>
      <c r="F68" s="313"/>
      <c r="G68" s="67"/>
      <c r="H68" s="72"/>
      <c r="I68" s="27"/>
      <c r="J68" s="195">
        <f>27%</f>
        <v>0.27</v>
      </c>
      <c r="K68" s="214">
        <f t="shared" si="91"/>
        <v>0</v>
      </c>
      <c r="L68" s="20">
        <f t="shared" si="71"/>
        <v>0</v>
      </c>
      <c r="M68" s="73">
        <f t="shared" si="72"/>
        <v>0</v>
      </c>
      <c r="N68" s="215">
        <f>100%</f>
        <v>1</v>
      </c>
      <c r="O68" s="194">
        <f t="shared" si="92"/>
        <v>0</v>
      </c>
      <c r="P68" s="141"/>
      <c r="Q68" s="20">
        <f t="shared" si="73"/>
        <v>0</v>
      </c>
      <c r="R68" s="142"/>
      <c r="S68" s="215">
        <f>100%</f>
        <v>1</v>
      </c>
      <c r="T68" s="194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5">
        <f t="shared" si="96"/>
        <v>0.27</v>
      </c>
      <c r="AD68" s="214">
        <f t="shared" si="97"/>
        <v>0</v>
      </c>
      <c r="AE68" s="20">
        <f t="shared" si="75"/>
        <v>0</v>
      </c>
      <c r="AF68" s="21">
        <f t="shared" si="76"/>
        <v>0</v>
      </c>
      <c r="AG68" s="215">
        <f t="shared" si="77"/>
        <v>1</v>
      </c>
      <c r="AH68" s="194">
        <f t="shared" si="98"/>
        <v>0</v>
      </c>
      <c r="AI68" s="141"/>
      <c r="AJ68" s="20">
        <f t="shared" si="78"/>
        <v>0</v>
      </c>
      <c r="AK68" s="142"/>
      <c r="AL68" s="215">
        <f t="shared" si="79"/>
        <v>1</v>
      </c>
      <c r="AM68" s="194">
        <f t="shared" si="99"/>
        <v>0</v>
      </c>
      <c r="AN68" s="141"/>
      <c r="AO68" s="143">
        <f t="shared" si="80"/>
        <v>0</v>
      </c>
      <c r="AP68" s="208">
        <f t="shared" si="100"/>
        <v>0</v>
      </c>
      <c r="AQ68" s="11" t="str">
        <f t="shared" si="11"/>
        <v xml:space="preserve"> </v>
      </c>
      <c r="AR68" s="230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5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5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8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12" t="s">
        <v>148</v>
      </c>
      <c r="F69" s="313"/>
      <c r="G69" s="67"/>
      <c r="H69" s="72"/>
      <c r="I69" s="27"/>
      <c r="J69" s="195">
        <f>27%</f>
        <v>0.27</v>
      </c>
      <c r="K69" s="214">
        <f t="shared" si="91"/>
        <v>0</v>
      </c>
      <c r="L69" s="20">
        <f t="shared" si="71"/>
        <v>0</v>
      </c>
      <c r="M69" s="73">
        <f t="shared" si="72"/>
        <v>0</v>
      </c>
      <c r="N69" s="215">
        <f>100%</f>
        <v>1</v>
      </c>
      <c r="O69" s="194">
        <f t="shared" si="92"/>
        <v>0</v>
      </c>
      <c r="P69" s="141"/>
      <c r="Q69" s="20">
        <f t="shared" si="73"/>
        <v>0</v>
      </c>
      <c r="R69" s="142"/>
      <c r="S69" s="215">
        <f>100%</f>
        <v>1</v>
      </c>
      <c r="T69" s="194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5">
        <f t="shared" si="96"/>
        <v>0.27</v>
      </c>
      <c r="AD69" s="214">
        <f t="shared" si="97"/>
        <v>0</v>
      </c>
      <c r="AE69" s="20">
        <f t="shared" si="75"/>
        <v>0</v>
      </c>
      <c r="AF69" s="21">
        <f t="shared" si="76"/>
        <v>0</v>
      </c>
      <c r="AG69" s="215">
        <f t="shared" si="77"/>
        <v>1</v>
      </c>
      <c r="AH69" s="194">
        <f t="shared" si="98"/>
        <v>0</v>
      </c>
      <c r="AI69" s="141"/>
      <c r="AJ69" s="20">
        <f t="shared" si="78"/>
        <v>0</v>
      </c>
      <c r="AK69" s="142"/>
      <c r="AL69" s="215">
        <f t="shared" si="79"/>
        <v>1</v>
      </c>
      <c r="AM69" s="194">
        <f t="shared" si="99"/>
        <v>0</v>
      </c>
      <c r="AN69" s="141"/>
      <c r="AO69" s="143">
        <f t="shared" si="80"/>
        <v>0</v>
      </c>
      <c r="AP69" s="208">
        <f t="shared" si="100"/>
        <v>0</v>
      </c>
      <c r="AQ69" s="11" t="str">
        <f t="shared" si="11"/>
        <v xml:space="preserve"> </v>
      </c>
      <c r="AR69" s="230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5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5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8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12" t="s">
        <v>148</v>
      </c>
      <c r="F70" s="313"/>
      <c r="G70" s="67"/>
      <c r="H70" s="72"/>
      <c r="I70" s="27"/>
      <c r="J70" s="195">
        <f>27%</f>
        <v>0.27</v>
      </c>
      <c r="K70" s="214">
        <f t="shared" si="91"/>
        <v>0</v>
      </c>
      <c r="L70" s="20">
        <f t="shared" si="71"/>
        <v>0</v>
      </c>
      <c r="M70" s="73">
        <f t="shared" si="72"/>
        <v>0</v>
      </c>
      <c r="N70" s="215">
        <f>100%</f>
        <v>1</v>
      </c>
      <c r="O70" s="194">
        <f t="shared" si="92"/>
        <v>0</v>
      </c>
      <c r="P70" s="141"/>
      <c r="Q70" s="20">
        <f t="shared" si="73"/>
        <v>0</v>
      </c>
      <c r="R70" s="142"/>
      <c r="S70" s="215">
        <f>100%</f>
        <v>1</v>
      </c>
      <c r="T70" s="194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5">
        <f t="shared" si="96"/>
        <v>0.27</v>
      </c>
      <c r="AD70" s="214">
        <f t="shared" si="97"/>
        <v>0</v>
      </c>
      <c r="AE70" s="20">
        <f t="shared" si="75"/>
        <v>0</v>
      </c>
      <c r="AF70" s="21">
        <f t="shared" si="76"/>
        <v>0</v>
      </c>
      <c r="AG70" s="215">
        <f t="shared" si="77"/>
        <v>1</v>
      </c>
      <c r="AH70" s="194">
        <f t="shared" si="98"/>
        <v>0</v>
      </c>
      <c r="AI70" s="141"/>
      <c r="AJ70" s="20">
        <f t="shared" si="78"/>
        <v>0</v>
      </c>
      <c r="AK70" s="142"/>
      <c r="AL70" s="215">
        <f t="shared" si="79"/>
        <v>1</v>
      </c>
      <c r="AM70" s="194">
        <f t="shared" si="99"/>
        <v>0</v>
      </c>
      <c r="AN70" s="141"/>
      <c r="AO70" s="143">
        <f t="shared" si="80"/>
        <v>0</v>
      </c>
      <c r="AP70" s="208">
        <f>AH70-O70</f>
        <v>0</v>
      </c>
      <c r="AQ70" s="11" t="str">
        <f t="shared" si="11"/>
        <v xml:space="preserve"> </v>
      </c>
      <c r="AR70" s="230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5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5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8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09" t="s">
        <v>4</v>
      </c>
      <c r="D71" s="310"/>
      <c r="E71" s="310"/>
      <c r="F71" s="311"/>
      <c r="G71" s="64"/>
      <c r="H71" s="68"/>
      <c r="I71" s="25"/>
      <c r="J71" s="25"/>
      <c r="K71" s="197"/>
      <c r="L71" s="1"/>
      <c r="M71" s="69">
        <f>M72+M93+M114+M135+M156</f>
        <v>0</v>
      </c>
      <c r="N71" s="217"/>
      <c r="O71" s="1">
        <f>O72+O93+O114+O135+O156</f>
        <v>0</v>
      </c>
      <c r="P71" s="146"/>
      <c r="Q71" s="1">
        <f>Q72+Q93+Q114+Q135+Q156</f>
        <v>0</v>
      </c>
      <c r="R71" s="147"/>
      <c r="S71" s="217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7"/>
      <c r="AE71" s="1"/>
      <c r="AF71" s="3">
        <f>AF72+AF93+AF114+AF135+AF156</f>
        <v>0</v>
      </c>
      <c r="AG71" s="217"/>
      <c r="AH71" s="1">
        <f>AH72+AH93+AH114+AH135+AH156</f>
        <v>0</v>
      </c>
      <c r="AI71" s="146"/>
      <c r="AJ71" s="1">
        <f>AJ72+AJ93+AJ114+AJ135+AJ156</f>
        <v>0</v>
      </c>
      <c r="AK71" s="147"/>
      <c r="AL71" s="217"/>
      <c r="AM71" s="1">
        <f>AM72+AM93+AM114+AM135+AM156</f>
        <v>0</v>
      </c>
      <c r="AN71" s="146"/>
      <c r="AO71" s="74">
        <f>SUM(AO72+AO93+AO114+AO135+AO156)</f>
        <v>0</v>
      </c>
      <c r="AP71" s="209"/>
      <c r="AQ71" s="11" t="str">
        <f t="shared" si="11"/>
        <v xml:space="preserve"> </v>
      </c>
      <c r="AR71" s="230"/>
      <c r="AS71" s="22"/>
      <c r="AT71" s="25"/>
      <c r="AU71" s="25"/>
      <c r="AV71" s="1"/>
      <c r="AW71" s="3">
        <f>AW72+AW93+AW114+AW135+AW156</f>
        <v>0</v>
      </c>
      <c r="AX71" s="217"/>
      <c r="AY71" s="1">
        <f>AY72+AY93+AY114+AY135+AY156</f>
        <v>0</v>
      </c>
      <c r="AZ71" s="146"/>
      <c r="BA71" s="1">
        <f>BA72+BA93+BA114+BA135+BA156</f>
        <v>0</v>
      </c>
      <c r="BB71" s="147"/>
      <c r="BC71" s="217"/>
      <c r="BD71" s="1">
        <f>BD72+BD93+BD114+BD135+BD156</f>
        <v>0</v>
      </c>
      <c r="BE71" s="146"/>
      <c r="BF71" s="74">
        <f>SUM(BF72+BF93+BF114+BF135+BF156)</f>
        <v>0</v>
      </c>
      <c r="BG71" s="209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03" t="s">
        <v>5</v>
      </c>
      <c r="E72" s="304"/>
      <c r="F72" s="305"/>
      <c r="G72" s="65"/>
      <c r="H72" s="70"/>
      <c r="I72" s="26"/>
      <c r="J72" s="26"/>
      <c r="K72" s="133"/>
      <c r="L72" s="5"/>
      <c r="M72" s="71">
        <f>O72+Q72</f>
        <v>0</v>
      </c>
      <c r="N72" s="216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6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6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6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10"/>
      <c r="AQ72" s="53" t="str">
        <f t="shared" si="11"/>
        <v xml:space="preserve"> </v>
      </c>
      <c r="AR72" s="231"/>
      <c r="AS72" s="23"/>
      <c r="AT72" s="26"/>
      <c r="AU72" s="26"/>
      <c r="AV72" s="5"/>
      <c r="AW72" s="6">
        <f>AY72+BA72</f>
        <v>0</v>
      </c>
      <c r="AX72" s="216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6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10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12" t="s">
        <v>148</v>
      </c>
      <c r="F73" s="313"/>
      <c r="G73" s="67"/>
      <c r="H73" s="72"/>
      <c r="I73" s="27"/>
      <c r="J73" s="195">
        <f>27%</f>
        <v>0.27</v>
      </c>
      <c r="K73" s="214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5">
        <f>100%</f>
        <v>1</v>
      </c>
      <c r="O73" s="194">
        <f>ROUND((M73*N73),0)</f>
        <v>0</v>
      </c>
      <c r="P73" s="151"/>
      <c r="Q73" s="20">
        <f t="shared" ref="Q73:Q92" si="107">M73-O73</f>
        <v>0</v>
      </c>
      <c r="R73" s="143"/>
      <c r="S73" s="215">
        <f>100%</f>
        <v>1</v>
      </c>
      <c r="T73" s="194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5">
        <f t="shared" ref="AC73:AC92" si="112">J73</f>
        <v>0.27</v>
      </c>
      <c r="AD73" s="214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5">
        <f t="shared" ref="AG73:AG92" si="115">N73</f>
        <v>1</v>
      </c>
      <c r="AH73" s="194">
        <f>ROUND((AF73*AG73),0)</f>
        <v>0</v>
      </c>
      <c r="AI73" s="151"/>
      <c r="AJ73" s="20">
        <f t="shared" ref="AJ73:AJ92" si="116">AF73-AH73</f>
        <v>0</v>
      </c>
      <c r="AK73" s="143"/>
      <c r="AL73" s="215">
        <f t="shared" ref="AL73:AL92" si="117">S73</f>
        <v>1</v>
      </c>
      <c r="AM73" s="194">
        <f>ROUND((AL73*AH73),0)</f>
        <v>0</v>
      </c>
      <c r="AN73" s="151"/>
      <c r="AO73" s="143">
        <f t="shared" ref="AO73:AO92" si="118">AH73-AM73</f>
        <v>0</v>
      </c>
      <c r="AP73" s="208">
        <f>AH73-O73</f>
        <v>0</v>
      </c>
      <c r="AQ73" s="53" t="str">
        <f t="shared" ref="AQ73:AQ136" si="119">IF(BG73&lt;&gt;0,"Kérem, indokolja az eltérést!"," ")</f>
        <v xml:space="preserve"> </v>
      </c>
      <c r="AR73" s="231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5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5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8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12" t="s">
        <v>148</v>
      </c>
      <c r="F74" s="313"/>
      <c r="G74" s="67"/>
      <c r="H74" s="72"/>
      <c r="I74" s="27"/>
      <c r="J74" s="195">
        <f>27%</f>
        <v>0.27</v>
      </c>
      <c r="K74" s="214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5">
        <f>100%</f>
        <v>1</v>
      </c>
      <c r="O74" s="194">
        <f t="shared" ref="O74:O92" si="131">ROUND((M74*N74),0)</f>
        <v>0</v>
      </c>
      <c r="P74" s="151"/>
      <c r="Q74" s="20">
        <f t="shared" si="107"/>
        <v>0</v>
      </c>
      <c r="R74" s="143"/>
      <c r="S74" s="215">
        <f>100%</f>
        <v>1</v>
      </c>
      <c r="T74" s="194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5">
        <f t="shared" si="112"/>
        <v>0.27</v>
      </c>
      <c r="AD74" s="214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5">
        <f t="shared" si="115"/>
        <v>1</v>
      </c>
      <c r="AH74" s="194">
        <f t="shared" ref="AH74:AH92" si="134">ROUND((AF74*AG74),0)</f>
        <v>0</v>
      </c>
      <c r="AI74" s="151"/>
      <c r="AJ74" s="20">
        <f t="shared" si="116"/>
        <v>0</v>
      </c>
      <c r="AK74" s="143"/>
      <c r="AL74" s="215">
        <f t="shared" si="117"/>
        <v>1</v>
      </c>
      <c r="AM74" s="194">
        <f t="shared" ref="AM74:AM92" si="135">ROUND((AL74*AH74),0)</f>
        <v>0</v>
      </c>
      <c r="AN74" s="151"/>
      <c r="AO74" s="143">
        <f t="shared" si="118"/>
        <v>0</v>
      </c>
      <c r="AP74" s="208">
        <f t="shared" ref="AP74:AP91" si="136">AH74-O74</f>
        <v>0</v>
      </c>
      <c r="AQ74" s="53" t="str">
        <f t="shared" si="119"/>
        <v xml:space="preserve"> </v>
      </c>
      <c r="AR74" s="231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5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5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8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12" t="s">
        <v>148</v>
      </c>
      <c r="F75" s="313"/>
      <c r="G75" s="67"/>
      <c r="H75" s="72"/>
      <c r="I75" s="27"/>
      <c r="J75" s="195">
        <f>27%</f>
        <v>0.27</v>
      </c>
      <c r="K75" s="214">
        <f t="shared" si="130"/>
        <v>0</v>
      </c>
      <c r="L75" s="20">
        <f t="shared" si="105"/>
        <v>0</v>
      </c>
      <c r="M75" s="73">
        <f t="shared" si="106"/>
        <v>0</v>
      </c>
      <c r="N75" s="215">
        <f>100%</f>
        <v>1</v>
      </c>
      <c r="O75" s="194">
        <f t="shared" si="131"/>
        <v>0</v>
      </c>
      <c r="P75" s="151"/>
      <c r="Q75" s="20">
        <f t="shared" si="107"/>
        <v>0</v>
      </c>
      <c r="R75" s="143"/>
      <c r="S75" s="215">
        <f>100%</f>
        <v>1</v>
      </c>
      <c r="T75" s="194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5">
        <f t="shared" si="112"/>
        <v>0.27</v>
      </c>
      <c r="AD75" s="214">
        <f t="shared" si="133"/>
        <v>0</v>
      </c>
      <c r="AE75" s="20">
        <f t="shared" si="113"/>
        <v>0</v>
      </c>
      <c r="AF75" s="21">
        <f t="shared" si="114"/>
        <v>0</v>
      </c>
      <c r="AG75" s="215">
        <f t="shared" si="115"/>
        <v>1</v>
      </c>
      <c r="AH75" s="194">
        <f t="shared" si="134"/>
        <v>0</v>
      </c>
      <c r="AI75" s="151"/>
      <c r="AJ75" s="20">
        <f t="shared" si="116"/>
        <v>0</v>
      </c>
      <c r="AK75" s="143"/>
      <c r="AL75" s="215">
        <f t="shared" si="117"/>
        <v>1</v>
      </c>
      <c r="AM75" s="194">
        <f t="shared" si="135"/>
        <v>0</v>
      </c>
      <c r="AN75" s="151"/>
      <c r="AO75" s="143">
        <f t="shared" si="118"/>
        <v>0</v>
      </c>
      <c r="AP75" s="208">
        <f t="shared" si="136"/>
        <v>0</v>
      </c>
      <c r="AQ75" s="53" t="str">
        <f t="shared" si="119"/>
        <v xml:space="preserve"> </v>
      </c>
      <c r="AR75" s="231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5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5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8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12" t="s">
        <v>148</v>
      </c>
      <c r="F76" s="313"/>
      <c r="G76" s="67"/>
      <c r="H76" s="72"/>
      <c r="I76" s="27"/>
      <c r="J76" s="195">
        <f>27%</f>
        <v>0.27</v>
      </c>
      <c r="K76" s="214">
        <f t="shared" si="130"/>
        <v>0</v>
      </c>
      <c r="L76" s="20">
        <f t="shared" si="105"/>
        <v>0</v>
      </c>
      <c r="M76" s="73">
        <f t="shared" si="106"/>
        <v>0</v>
      </c>
      <c r="N76" s="215">
        <f>100%</f>
        <v>1</v>
      </c>
      <c r="O76" s="194">
        <f t="shared" si="131"/>
        <v>0</v>
      </c>
      <c r="P76" s="151"/>
      <c r="Q76" s="20">
        <f t="shared" si="107"/>
        <v>0</v>
      </c>
      <c r="R76" s="143"/>
      <c r="S76" s="215">
        <f>100%</f>
        <v>1</v>
      </c>
      <c r="T76" s="194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5">
        <f t="shared" si="112"/>
        <v>0.27</v>
      </c>
      <c r="AD76" s="214">
        <f t="shared" si="133"/>
        <v>0</v>
      </c>
      <c r="AE76" s="20">
        <f t="shared" si="113"/>
        <v>0</v>
      </c>
      <c r="AF76" s="21">
        <f t="shared" si="114"/>
        <v>0</v>
      </c>
      <c r="AG76" s="215">
        <f t="shared" si="115"/>
        <v>1</v>
      </c>
      <c r="AH76" s="194">
        <f t="shared" si="134"/>
        <v>0</v>
      </c>
      <c r="AI76" s="151"/>
      <c r="AJ76" s="20">
        <f t="shared" si="116"/>
        <v>0</v>
      </c>
      <c r="AK76" s="143"/>
      <c r="AL76" s="215">
        <f t="shared" si="117"/>
        <v>1</v>
      </c>
      <c r="AM76" s="194">
        <f t="shared" si="135"/>
        <v>0</v>
      </c>
      <c r="AN76" s="151"/>
      <c r="AO76" s="143">
        <f t="shared" si="118"/>
        <v>0</v>
      </c>
      <c r="AP76" s="208">
        <f t="shared" si="136"/>
        <v>0</v>
      </c>
      <c r="AQ76" s="53" t="str">
        <f t="shared" si="119"/>
        <v xml:space="preserve"> </v>
      </c>
      <c r="AR76" s="231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5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5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8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12" t="s">
        <v>148</v>
      </c>
      <c r="F77" s="313"/>
      <c r="G77" s="67"/>
      <c r="H77" s="72"/>
      <c r="I77" s="27"/>
      <c r="J77" s="195">
        <f>27%</f>
        <v>0.27</v>
      </c>
      <c r="K77" s="214">
        <f t="shared" si="130"/>
        <v>0</v>
      </c>
      <c r="L77" s="20">
        <f t="shared" si="105"/>
        <v>0</v>
      </c>
      <c r="M77" s="73">
        <f t="shared" si="106"/>
        <v>0</v>
      </c>
      <c r="N77" s="215">
        <f>100%</f>
        <v>1</v>
      </c>
      <c r="O77" s="194">
        <f t="shared" si="131"/>
        <v>0</v>
      </c>
      <c r="P77" s="151"/>
      <c r="Q77" s="20">
        <f t="shared" si="107"/>
        <v>0</v>
      </c>
      <c r="R77" s="143"/>
      <c r="S77" s="215">
        <f>100%</f>
        <v>1</v>
      </c>
      <c r="T77" s="194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5">
        <f t="shared" si="112"/>
        <v>0.27</v>
      </c>
      <c r="AD77" s="214">
        <f t="shared" si="133"/>
        <v>0</v>
      </c>
      <c r="AE77" s="20">
        <f t="shared" si="113"/>
        <v>0</v>
      </c>
      <c r="AF77" s="21">
        <f t="shared" si="114"/>
        <v>0</v>
      </c>
      <c r="AG77" s="215">
        <f t="shared" si="115"/>
        <v>1</v>
      </c>
      <c r="AH77" s="194">
        <f t="shared" si="134"/>
        <v>0</v>
      </c>
      <c r="AI77" s="151"/>
      <c r="AJ77" s="20">
        <f t="shared" si="116"/>
        <v>0</v>
      </c>
      <c r="AK77" s="143"/>
      <c r="AL77" s="215">
        <f t="shared" si="117"/>
        <v>1</v>
      </c>
      <c r="AM77" s="194">
        <f t="shared" si="135"/>
        <v>0</v>
      </c>
      <c r="AN77" s="151"/>
      <c r="AO77" s="143">
        <f t="shared" si="118"/>
        <v>0</v>
      </c>
      <c r="AP77" s="208">
        <f t="shared" si="136"/>
        <v>0</v>
      </c>
      <c r="AQ77" s="53" t="str">
        <f t="shared" si="119"/>
        <v xml:space="preserve"> </v>
      </c>
      <c r="AR77" s="231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5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5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8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12" t="s">
        <v>148</v>
      </c>
      <c r="F78" s="313"/>
      <c r="G78" s="67"/>
      <c r="H78" s="72"/>
      <c r="I78" s="27"/>
      <c r="J78" s="195">
        <f>27%</f>
        <v>0.27</v>
      </c>
      <c r="K78" s="214">
        <f t="shared" si="130"/>
        <v>0</v>
      </c>
      <c r="L78" s="20">
        <f t="shared" si="105"/>
        <v>0</v>
      </c>
      <c r="M78" s="73">
        <f t="shared" si="106"/>
        <v>0</v>
      </c>
      <c r="N78" s="215">
        <f>100%</f>
        <v>1</v>
      </c>
      <c r="O78" s="194">
        <f t="shared" si="131"/>
        <v>0</v>
      </c>
      <c r="P78" s="151"/>
      <c r="Q78" s="20">
        <f t="shared" si="107"/>
        <v>0</v>
      </c>
      <c r="R78" s="143"/>
      <c r="S78" s="215">
        <f>100%</f>
        <v>1</v>
      </c>
      <c r="T78" s="194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5">
        <f t="shared" si="112"/>
        <v>0.27</v>
      </c>
      <c r="AD78" s="214">
        <f t="shared" si="133"/>
        <v>0</v>
      </c>
      <c r="AE78" s="20">
        <f t="shared" si="113"/>
        <v>0</v>
      </c>
      <c r="AF78" s="21">
        <f t="shared" si="114"/>
        <v>0</v>
      </c>
      <c r="AG78" s="215">
        <f t="shared" si="115"/>
        <v>1</v>
      </c>
      <c r="AH78" s="194">
        <f t="shared" si="134"/>
        <v>0</v>
      </c>
      <c r="AI78" s="151"/>
      <c r="AJ78" s="20">
        <f t="shared" si="116"/>
        <v>0</v>
      </c>
      <c r="AK78" s="143"/>
      <c r="AL78" s="215">
        <f t="shared" si="117"/>
        <v>1</v>
      </c>
      <c r="AM78" s="194">
        <f t="shared" si="135"/>
        <v>0</v>
      </c>
      <c r="AN78" s="151"/>
      <c r="AO78" s="143">
        <f t="shared" si="118"/>
        <v>0</v>
      </c>
      <c r="AP78" s="208">
        <f t="shared" si="136"/>
        <v>0</v>
      </c>
      <c r="AQ78" s="53" t="str">
        <f t="shared" si="119"/>
        <v xml:space="preserve"> </v>
      </c>
      <c r="AR78" s="231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5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5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8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12" t="s">
        <v>148</v>
      </c>
      <c r="F79" s="313"/>
      <c r="G79" s="67"/>
      <c r="H79" s="72"/>
      <c r="I79" s="27"/>
      <c r="J79" s="195">
        <f>27%</f>
        <v>0.27</v>
      </c>
      <c r="K79" s="214">
        <f t="shared" si="130"/>
        <v>0</v>
      </c>
      <c r="L79" s="20">
        <f t="shared" si="105"/>
        <v>0</v>
      </c>
      <c r="M79" s="73">
        <f t="shared" si="106"/>
        <v>0</v>
      </c>
      <c r="N79" s="215">
        <f>100%</f>
        <v>1</v>
      </c>
      <c r="O79" s="194">
        <f t="shared" si="131"/>
        <v>0</v>
      </c>
      <c r="P79" s="151"/>
      <c r="Q79" s="20">
        <f t="shared" si="107"/>
        <v>0</v>
      </c>
      <c r="R79" s="143"/>
      <c r="S79" s="215">
        <f>100%</f>
        <v>1</v>
      </c>
      <c r="T79" s="194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5">
        <f t="shared" si="112"/>
        <v>0.27</v>
      </c>
      <c r="AD79" s="214">
        <f t="shared" si="133"/>
        <v>0</v>
      </c>
      <c r="AE79" s="20">
        <f t="shared" si="113"/>
        <v>0</v>
      </c>
      <c r="AF79" s="21">
        <f t="shared" si="114"/>
        <v>0</v>
      </c>
      <c r="AG79" s="215">
        <f t="shared" si="115"/>
        <v>1</v>
      </c>
      <c r="AH79" s="194">
        <f t="shared" si="134"/>
        <v>0</v>
      </c>
      <c r="AI79" s="151"/>
      <c r="AJ79" s="20">
        <f t="shared" si="116"/>
        <v>0</v>
      </c>
      <c r="AK79" s="143"/>
      <c r="AL79" s="215">
        <f t="shared" si="117"/>
        <v>1</v>
      </c>
      <c r="AM79" s="194">
        <f t="shared" si="135"/>
        <v>0</v>
      </c>
      <c r="AN79" s="151"/>
      <c r="AO79" s="143">
        <f t="shared" si="118"/>
        <v>0</v>
      </c>
      <c r="AP79" s="208">
        <f t="shared" si="136"/>
        <v>0</v>
      </c>
      <c r="AQ79" s="53" t="str">
        <f t="shared" si="119"/>
        <v xml:space="preserve"> </v>
      </c>
      <c r="AR79" s="231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5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5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8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12" t="s">
        <v>148</v>
      </c>
      <c r="F80" s="313"/>
      <c r="G80" s="67"/>
      <c r="H80" s="72"/>
      <c r="I80" s="27"/>
      <c r="J80" s="195">
        <f>27%</f>
        <v>0.27</v>
      </c>
      <c r="K80" s="214">
        <f t="shared" si="130"/>
        <v>0</v>
      </c>
      <c r="L80" s="20">
        <f t="shared" si="105"/>
        <v>0</v>
      </c>
      <c r="M80" s="73">
        <f t="shared" si="106"/>
        <v>0</v>
      </c>
      <c r="N80" s="215">
        <f>100%</f>
        <v>1</v>
      </c>
      <c r="O80" s="194">
        <f t="shared" si="131"/>
        <v>0</v>
      </c>
      <c r="P80" s="151"/>
      <c r="Q80" s="20">
        <f t="shared" si="107"/>
        <v>0</v>
      </c>
      <c r="R80" s="143"/>
      <c r="S80" s="215">
        <f>100%</f>
        <v>1</v>
      </c>
      <c r="T80" s="194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5">
        <f t="shared" si="112"/>
        <v>0.27</v>
      </c>
      <c r="AD80" s="214">
        <f t="shared" si="133"/>
        <v>0</v>
      </c>
      <c r="AE80" s="20">
        <f t="shared" si="113"/>
        <v>0</v>
      </c>
      <c r="AF80" s="21">
        <f t="shared" si="114"/>
        <v>0</v>
      </c>
      <c r="AG80" s="215">
        <f t="shared" si="115"/>
        <v>1</v>
      </c>
      <c r="AH80" s="194">
        <f t="shared" si="134"/>
        <v>0</v>
      </c>
      <c r="AI80" s="151"/>
      <c r="AJ80" s="20">
        <f t="shared" si="116"/>
        <v>0</v>
      </c>
      <c r="AK80" s="143"/>
      <c r="AL80" s="215">
        <f t="shared" si="117"/>
        <v>1</v>
      </c>
      <c r="AM80" s="194">
        <f t="shared" si="135"/>
        <v>0</v>
      </c>
      <c r="AN80" s="151"/>
      <c r="AO80" s="143">
        <f t="shared" si="118"/>
        <v>0</v>
      </c>
      <c r="AP80" s="208">
        <f t="shared" si="136"/>
        <v>0</v>
      </c>
      <c r="AQ80" s="53" t="str">
        <f t="shared" si="119"/>
        <v xml:space="preserve"> </v>
      </c>
      <c r="AR80" s="231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5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5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8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12" t="s">
        <v>148</v>
      </c>
      <c r="F81" s="313"/>
      <c r="G81" s="67"/>
      <c r="H81" s="72"/>
      <c r="I81" s="27"/>
      <c r="J81" s="195">
        <f>27%</f>
        <v>0.27</v>
      </c>
      <c r="K81" s="214">
        <f t="shared" si="130"/>
        <v>0</v>
      </c>
      <c r="L81" s="20">
        <f t="shared" si="105"/>
        <v>0</v>
      </c>
      <c r="M81" s="73">
        <f t="shared" si="106"/>
        <v>0</v>
      </c>
      <c r="N81" s="215">
        <f>100%</f>
        <v>1</v>
      </c>
      <c r="O81" s="194">
        <f t="shared" si="131"/>
        <v>0</v>
      </c>
      <c r="P81" s="151"/>
      <c r="Q81" s="20">
        <f t="shared" si="107"/>
        <v>0</v>
      </c>
      <c r="R81" s="143"/>
      <c r="S81" s="215">
        <f>100%</f>
        <v>1</v>
      </c>
      <c r="T81" s="194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5">
        <f t="shared" si="112"/>
        <v>0.27</v>
      </c>
      <c r="AD81" s="214">
        <f t="shared" si="133"/>
        <v>0</v>
      </c>
      <c r="AE81" s="20">
        <f t="shared" si="113"/>
        <v>0</v>
      </c>
      <c r="AF81" s="21">
        <f t="shared" si="114"/>
        <v>0</v>
      </c>
      <c r="AG81" s="215">
        <f t="shared" si="115"/>
        <v>1</v>
      </c>
      <c r="AH81" s="194">
        <f t="shared" si="134"/>
        <v>0</v>
      </c>
      <c r="AI81" s="151"/>
      <c r="AJ81" s="20">
        <f t="shared" si="116"/>
        <v>0</v>
      </c>
      <c r="AK81" s="143"/>
      <c r="AL81" s="215">
        <f t="shared" si="117"/>
        <v>1</v>
      </c>
      <c r="AM81" s="194">
        <f t="shared" si="135"/>
        <v>0</v>
      </c>
      <c r="AN81" s="151"/>
      <c r="AO81" s="143">
        <f t="shared" si="118"/>
        <v>0</v>
      </c>
      <c r="AP81" s="208">
        <f t="shared" si="136"/>
        <v>0</v>
      </c>
      <c r="AQ81" s="53" t="str">
        <f t="shared" si="119"/>
        <v xml:space="preserve"> </v>
      </c>
      <c r="AR81" s="231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5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5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8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12" t="s">
        <v>148</v>
      </c>
      <c r="F82" s="313"/>
      <c r="G82" s="67"/>
      <c r="H82" s="72"/>
      <c r="I82" s="27"/>
      <c r="J82" s="195">
        <f>27%</f>
        <v>0.27</v>
      </c>
      <c r="K82" s="214">
        <f t="shared" si="130"/>
        <v>0</v>
      </c>
      <c r="L82" s="20">
        <f t="shared" si="105"/>
        <v>0</v>
      </c>
      <c r="M82" s="73">
        <f t="shared" si="106"/>
        <v>0</v>
      </c>
      <c r="N82" s="215">
        <f>100%</f>
        <v>1</v>
      </c>
      <c r="O82" s="194">
        <f t="shared" si="131"/>
        <v>0</v>
      </c>
      <c r="P82" s="151"/>
      <c r="Q82" s="20">
        <f t="shared" si="107"/>
        <v>0</v>
      </c>
      <c r="R82" s="143"/>
      <c r="S82" s="215">
        <f>100%</f>
        <v>1</v>
      </c>
      <c r="T82" s="194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5">
        <f t="shared" si="112"/>
        <v>0.27</v>
      </c>
      <c r="AD82" s="214">
        <f t="shared" si="133"/>
        <v>0</v>
      </c>
      <c r="AE82" s="20">
        <f t="shared" si="113"/>
        <v>0</v>
      </c>
      <c r="AF82" s="21">
        <f t="shared" si="114"/>
        <v>0</v>
      </c>
      <c r="AG82" s="215">
        <f t="shared" si="115"/>
        <v>1</v>
      </c>
      <c r="AH82" s="194">
        <f t="shared" si="134"/>
        <v>0</v>
      </c>
      <c r="AI82" s="151"/>
      <c r="AJ82" s="20">
        <f t="shared" si="116"/>
        <v>0</v>
      </c>
      <c r="AK82" s="143"/>
      <c r="AL82" s="215">
        <f t="shared" si="117"/>
        <v>1</v>
      </c>
      <c r="AM82" s="194">
        <f t="shared" si="135"/>
        <v>0</v>
      </c>
      <c r="AN82" s="151"/>
      <c r="AO82" s="143">
        <f t="shared" si="118"/>
        <v>0</v>
      </c>
      <c r="AP82" s="208">
        <f t="shared" si="136"/>
        <v>0</v>
      </c>
      <c r="AQ82" s="53" t="str">
        <f t="shared" si="119"/>
        <v xml:space="preserve"> </v>
      </c>
      <c r="AR82" s="231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5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5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8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12" t="s">
        <v>148</v>
      </c>
      <c r="F83" s="313"/>
      <c r="G83" s="67"/>
      <c r="H83" s="72"/>
      <c r="I83" s="27"/>
      <c r="J83" s="195">
        <f>27%</f>
        <v>0.27</v>
      </c>
      <c r="K83" s="214">
        <f t="shared" si="130"/>
        <v>0</v>
      </c>
      <c r="L83" s="20">
        <f t="shared" si="105"/>
        <v>0</v>
      </c>
      <c r="M83" s="73">
        <f t="shared" si="106"/>
        <v>0</v>
      </c>
      <c r="N83" s="215">
        <f>100%</f>
        <v>1</v>
      </c>
      <c r="O83" s="194">
        <f t="shared" si="131"/>
        <v>0</v>
      </c>
      <c r="P83" s="151"/>
      <c r="Q83" s="20">
        <f t="shared" si="107"/>
        <v>0</v>
      </c>
      <c r="R83" s="143"/>
      <c r="S83" s="215">
        <f>100%</f>
        <v>1</v>
      </c>
      <c r="T83" s="194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5">
        <f t="shared" si="112"/>
        <v>0.27</v>
      </c>
      <c r="AD83" s="214">
        <f t="shared" si="133"/>
        <v>0</v>
      </c>
      <c r="AE83" s="20">
        <f t="shared" si="113"/>
        <v>0</v>
      </c>
      <c r="AF83" s="21">
        <f t="shared" si="114"/>
        <v>0</v>
      </c>
      <c r="AG83" s="215">
        <f t="shared" si="115"/>
        <v>1</v>
      </c>
      <c r="AH83" s="194">
        <f t="shared" si="134"/>
        <v>0</v>
      </c>
      <c r="AI83" s="151"/>
      <c r="AJ83" s="20">
        <f t="shared" si="116"/>
        <v>0</v>
      </c>
      <c r="AK83" s="143"/>
      <c r="AL83" s="215">
        <f t="shared" si="117"/>
        <v>1</v>
      </c>
      <c r="AM83" s="194">
        <f t="shared" si="135"/>
        <v>0</v>
      </c>
      <c r="AN83" s="151"/>
      <c r="AO83" s="143">
        <f t="shared" si="118"/>
        <v>0</v>
      </c>
      <c r="AP83" s="208">
        <f t="shared" si="136"/>
        <v>0</v>
      </c>
      <c r="AQ83" s="53" t="str">
        <f t="shared" si="119"/>
        <v xml:space="preserve"> </v>
      </c>
      <c r="AR83" s="231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5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5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8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12" t="s">
        <v>148</v>
      </c>
      <c r="F84" s="313"/>
      <c r="G84" s="67"/>
      <c r="H84" s="72"/>
      <c r="I84" s="27"/>
      <c r="J84" s="195">
        <f>27%</f>
        <v>0.27</v>
      </c>
      <c r="K84" s="214">
        <f t="shared" si="130"/>
        <v>0</v>
      </c>
      <c r="L84" s="20">
        <f t="shared" si="105"/>
        <v>0</v>
      </c>
      <c r="M84" s="73">
        <f t="shared" si="106"/>
        <v>0</v>
      </c>
      <c r="N84" s="215">
        <f>100%</f>
        <v>1</v>
      </c>
      <c r="O84" s="194">
        <f t="shared" si="131"/>
        <v>0</v>
      </c>
      <c r="P84" s="151"/>
      <c r="Q84" s="20">
        <f t="shared" si="107"/>
        <v>0</v>
      </c>
      <c r="R84" s="143"/>
      <c r="S84" s="215">
        <f>100%</f>
        <v>1</v>
      </c>
      <c r="T84" s="194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5">
        <f t="shared" si="112"/>
        <v>0.27</v>
      </c>
      <c r="AD84" s="214">
        <f t="shared" si="133"/>
        <v>0</v>
      </c>
      <c r="AE84" s="20">
        <f t="shared" si="113"/>
        <v>0</v>
      </c>
      <c r="AF84" s="21">
        <f t="shared" si="114"/>
        <v>0</v>
      </c>
      <c r="AG84" s="215">
        <f t="shared" si="115"/>
        <v>1</v>
      </c>
      <c r="AH84" s="194">
        <f t="shared" si="134"/>
        <v>0</v>
      </c>
      <c r="AI84" s="151"/>
      <c r="AJ84" s="20">
        <f t="shared" si="116"/>
        <v>0</v>
      </c>
      <c r="AK84" s="143"/>
      <c r="AL84" s="215">
        <f t="shared" si="117"/>
        <v>1</v>
      </c>
      <c r="AM84" s="194">
        <f t="shared" si="135"/>
        <v>0</v>
      </c>
      <c r="AN84" s="151"/>
      <c r="AO84" s="143">
        <f t="shared" si="118"/>
        <v>0</v>
      </c>
      <c r="AP84" s="208">
        <f t="shared" si="136"/>
        <v>0</v>
      </c>
      <c r="AQ84" s="53" t="str">
        <f t="shared" si="119"/>
        <v xml:space="preserve"> </v>
      </c>
      <c r="AR84" s="231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5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5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8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12" t="s">
        <v>148</v>
      </c>
      <c r="F85" s="313"/>
      <c r="G85" s="67"/>
      <c r="H85" s="72"/>
      <c r="I85" s="27"/>
      <c r="J85" s="195">
        <f>27%</f>
        <v>0.27</v>
      </c>
      <c r="K85" s="214">
        <f t="shared" si="130"/>
        <v>0</v>
      </c>
      <c r="L85" s="20">
        <f t="shared" si="105"/>
        <v>0</v>
      </c>
      <c r="M85" s="73">
        <f t="shared" si="106"/>
        <v>0</v>
      </c>
      <c r="N85" s="215">
        <f>100%</f>
        <v>1</v>
      </c>
      <c r="O85" s="194">
        <f t="shared" si="131"/>
        <v>0</v>
      </c>
      <c r="P85" s="151"/>
      <c r="Q85" s="20">
        <f t="shared" si="107"/>
        <v>0</v>
      </c>
      <c r="R85" s="143"/>
      <c r="S85" s="215">
        <f>100%</f>
        <v>1</v>
      </c>
      <c r="T85" s="194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5">
        <f t="shared" si="112"/>
        <v>0.27</v>
      </c>
      <c r="AD85" s="214">
        <f t="shared" si="133"/>
        <v>0</v>
      </c>
      <c r="AE85" s="20">
        <f t="shared" si="113"/>
        <v>0</v>
      </c>
      <c r="AF85" s="21">
        <f t="shared" si="114"/>
        <v>0</v>
      </c>
      <c r="AG85" s="215">
        <f t="shared" si="115"/>
        <v>1</v>
      </c>
      <c r="AH85" s="194">
        <f t="shared" si="134"/>
        <v>0</v>
      </c>
      <c r="AI85" s="151"/>
      <c r="AJ85" s="20">
        <f t="shared" si="116"/>
        <v>0</v>
      </c>
      <c r="AK85" s="143"/>
      <c r="AL85" s="215">
        <f t="shared" si="117"/>
        <v>1</v>
      </c>
      <c r="AM85" s="194">
        <f t="shared" si="135"/>
        <v>0</v>
      </c>
      <c r="AN85" s="151"/>
      <c r="AO85" s="143">
        <f t="shared" si="118"/>
        <v>0</v>
      </c>
      <c r="AP85" s="208">
        <f t="shared" si="136"/>
        <v>0</v>
      </c>
      <c r="AQ85" s="53" t="str">
        <f t="shared" si="119"/>
        <v xml:space="preserve"> </v>
      </c>
      <c r="AR85" s="231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5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5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8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12" t="s">
        <v>148</v>
      </c>
      <c r="F86" s="313"/>
      <c r="G86" s="67"/>
      <c r="H86" s="72"/>
      <c r="I86" s="27"/>
      <c r="J86" s="195">
        <f>27%</f>
        <v>0.27</v>
      </c>
      <c r="K86" s="214">
        <f t="shared" si="130"/>
        <v>0</v>
      </c>
      <c r="L86" s="20">
        <f t="shared" si="105"/>
        <v>0</v>
      </c>
      <c r="M86" s="73">
        <f t="shared" si="106"/>
        <v>0</v>
      </c>
      <c r="N86" s="215">
        <f>100%</f>
        <v>1</v>
      </c>
      <c r="O86" s="194">
        <f t="shared" si="131"/>
        <v>0</v>
      </c>
      <c r="P86" s="151"/>
      <c r="Q86" s="20">
        <f t="shared" si="107"/>
        <v>0</v>
      </c>
      <c r="R86" s="143"/>
      <c r="S86" s="215">
        <f>100%</f>
        <v>1</v>
      </c>
      <c r="T86" s="194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5">
        <f t="shared" si="112"/>
        <v>0.27</v>
      </c>
      <c r="AD86" s="214">
        <f t="shared" si="133"/>
        <v>0</v>
      </c>
      <c r="AE86" s="20">
        <f t="shared" si="113"/>
        <v>0</v>
      </c>
      <c r="AF86" s="21">
        <f t="shared" si="114"/>
        <v>0</v>
      </c>
      <c r="AG86" s="215">
        <f t="shared" si="115"/>
        <v>1</v>
      </c>
      <c r="AH86" s="194">
        <f t="shared" si="134"/>
        <v>0</v>
      </c>
      <c r="AI86" s="151"/>
      <c r="AJ86" s="20">
        <f t="shared" si="116"/>
        <v>0</v>
      </c>
      <c r="AK86" s="143"/>
      <c r="AL86" s="215">
        <f t="shared" si="117"/>
        <v>1</v>
      </c>
      <c r="AM86" s="194">
        <f t="shared" si="135"/>
        <v>0</v>
      </c>
      <c r="AN86" s="151"/>
      <c r="AO86" s="143">
        <f t="shared" si="118"/>
        <v>0</v>
      </c>
      <c r="AP86" s="208">
        <f t="shared" si="136"/>
        <v>0</v>
      </c>
      <c r="AQ86" s="53" t="str">
        <f t="shared" si="119"/>
        <v xml:space="preserve"> </v>
      </c>
      <c r="AR86" s="231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5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5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8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12" t="s">
        <v>148</v>
      </c>
      <c r="F87" s="313"/>
      <c r="G87" s="67"/>
      <c r="H87" s="72"/>
      <c r="I87" s="27"/>
      <c r="J87" s="195">
        <f>27%</f>
        <v>0.27</v>
      </c>
      <c r="K87" s="214">
        <f t="shared" si="130"/>
        <v>0</v>
      </c>
      <c r="L87" s="20">
        <f t="shared" si="105"/>
        <v>0</v>
      </c>
      <c r="M87" s="73">
        <f t="shared" si="106"/>
        <v>0</v>
      </c>
      <c r="N87" s="215">
        <f>100%</f>
        <v>1</v>
      </c>
      <c r="O87" s="194">
        <f t="shared" si="131"/>
        <v>0</v>
      </c>
      <c r="P87" s="151"/>
      <c r="Q87" s="20">
        <f t="shared" si="107"/>
        <v>0</v>
      </c>
      <c r="R87" s="143"/>
      <c r="S87" s="215">
        <f>100%</f>
        <v>1</v>
      </c>
      <c r="T87" s="194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5">
        <f t="shared" si="112"/>
        <v>0.27</v>
      </c>
      <c r="AD87" s="214">
        <f t="shared" si="133"/>
        <v>0</v>
      </c>
      <c r="AE87" s="20">
        <f t="shared" si="113"/>
        <v>0</v>
      </c>
      <c r="AF87" s="21">
        <f t="shared" si="114"/>
        <v>0</v>
      </c>
      <c r="AG87" s="215">
        <f t="shared" si="115"/>
        <v>1</v>
      </c>
      <c r="AH87" s="194">
        <f t="shared" si="134"/>
        <v>0</v>
      </c>
      <c r="AI87" s="151"/>
      <c r="AJ87" s="20">
        <f t="shared" si="116"/>
        <v>0</v>
      </c>
      <c r="AK87" s="143"/>
      <c r="AL87" s="215">
        <f t="shared" si="117"/>
        <v>1</v>
      </c>
      <c r="AM87" s="194">
        <f t="shared" si="135"/>
        <v>0</v>
      </c>
      <c r="AN87" s="151"/>
      <c r="AO87" s="143">
        <f t="shared" si="118"/>
        <v>0</v>
      </c>
      <c r="AP87" s="208">
        <f t="shared" si="136"/>
        <v>0</v>
      </c>
      <c r="AQ87" s="53" t="str">
        <f t="shared" si="119"/>
        <v xml:space="preserve"> </v>
      </c>
      <c r="AR87" s="231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5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5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8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12" t="s">
        <v>148</v>
      </c>
      <c r="F88" s="313"/>
      <c r="G88" s="67"/>
      <c r="H88" s="72"/>
      <c r="I88" s="27"/>
      <c r="J88" s="195">
        <f>27%</f>
        <v>0.27</v>
      </c>
      <c r="K88" s="214">
        <f t="shared" si="130"/>
        <v>0</v>
      </c>
      <c r="L88" s="20">
        <f t="shared" si="105"/>
        <v>0</v>
      </c>
      <c r="M88" s="73">
        <f t="shared" si="106"/>
        <v>0</v>
      </c>
      <c r="N88" s="215">
        <f>100%</f>
        <v>1</v>
      </c>
      <c r="O88" s="194">
        <f t="shared" si="131"/>
        <v>0</v>
      </c>
      <c r="P88" s="151"/>
      <c r="Q88" s="20">
        <f t="shared" si="107"/>
        <v>0</v>
      </c>
      <c r="R88" s="143"/>
      <c r="S88" s="215">
        <f>100%</f>
        <v>1</v>
      </c>
      <c r="T88" s="194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5">
        <f t="shared" si="112"/>
        <v>0.27</v>
      </c>
      <c r="AD88" s="214">
        <f t="shared" si="133"/>
        <v>0</v>
      </c>
      <c r="AE88" s="20">
        <f t="shared" si="113"/>
        <v>0</v>
      </c>
      <c r="AF88" s="21">
        <f t="shared" si="114"/>
        <v>0</v>
      </c>
      <c r="AG88" s="215">
        <f t="shared" si="115"/>
        <v>1</v>
      </c>
      <c r="AH88" s="194">
        <f t="shared" si="134"/>
        <v>0</v>
      </c>
      <c r="AI88" s="151"/>
      <c r="AJ88" s="20">
        <f t="shared" si="116"/>
        <v>0</v>
      </c>
      <c r="AK88" s="143"/>
      <c r="AL88" s="215">
        <f t="shared" si="117"/>
        <v>1</v>
      </c>
      <c r="AM88" s="194">
        <f t="shared" si="135"/>
        <v>0</v>
      </c>
      <c r="AN88" s="151"/>
      <c r="AO88" s="143">
        <f t="shared" si="118"/>
        <v>0</v>
      </c>
      <c r="AP88" s="208">
        <f t="shared" si="136"/>
        <v>0</v>
      </c>
      <c r="AQ88" s="53" t="str">
        <f t="shared" si="119"/>
        <v xml:space="preserve"> </v>
      </c>
      <c r="AR88" s="231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5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5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8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12" t="s">
        <v>148</v>
      </c>
      <c r="F89" s="313"/>
      <c r="G89" s="67"/>
      <c r="H89" s="72"/>
      <c r="I89" s="27"/>
      <c r="J89" s="195">
        <f>27%</f>
        <v>0.27</v>
      </c>
      <c r="K89" s="214">
        <f t="shared" si="130"/>
        <v>0</v>
      </c>
      <c r="L89" s="20">
        <f t="shared" si="105"/>
        <v>0</v>
      </c>
      <c r="M89" s="73">
        <f t="shared" si="106"/>
        <v>0</v>
      </c>
      <c r="N89" s="215">
        <f>100%</f>
        <v>1</v>
      </c>
      <c r="O89" s="194">
        <f t="shared" si="131"/>
        <v>0</v>
      </c>
      <c r="P89" s="151"/>
      <c r="Q89" s="20">
        <f t="shared" si="107"/>
        <v>0</v>
      </c>
      <c r="R89" s="143"/>
      <c r="S89" s="215">
        <f>100%</f>
        <v>1</v>
      </c>
      <c r="T89" s="194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5">
        <f t="shared" si="112"/>
        <v>0.27</v>
      </c>
      <c r="AD89" s="214">
        <f t="shared" si="133"/>
        <v>0</v>
      </c>
      <c r="AE89" s="20">
        <f t="shared" si="113"/>
        <v>0</v>
      </c>
      <c r="AF89" s="21">
        <f t="shared" si="114"/>
        <v>0</v>
      </c>
      <c r="AG89" s="215">
        <f t="shared" si="115"/>
        <v>1</v>
      </c>
      <c r="AH89" s="194">
        <f t="shared" si="134"/>
        <v>0</v>
      </c>
      <c r="AI89" s="151"/>
      <c r="AJ89" s="20">
        <f t="shared" si="116"/>
        <v>0</v>
      </c>
      <c r="AK89" s="143"/>
      <c r="AL89" s="215">
        <f t="shared" si="117"/>
        <v>1</v>
      </c>
      <c r="AM89" s="194">
        <f t="shared" si="135"/>
        <v>0</v>
      </c>
      <c r="AN89" s="151"/>
      <c r="AO89" s="143">
        <f t="shared" si="118"/>
        <v>0</v>
      </c>
      <c r="AP89" s="208">
        <f t="shared" si="136"/>
        <v>0</v>
      </c>
      <c r="AQ89" s="53" t="str">
        <f t="shared" si="119"/>
        <v xml:space="preserve"> </v>
      </c>
      <c r="AR89" s="231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5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5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8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12" t="s">
        <v>148</v>
      </c>
      <c r="F90" s="313"/>
      <c r="G90" s="67"/>
      <c r="H90" s="72"/>
      <c r="I90" s="27"/>
      <c r="J90" s="195">
        <f>27%</f>
        <v>0.27</v>
      </c>
      <c r="K90" s="214">
        <f t="shared" si="130"/>
        <v>0</v>
      </c>
      <c r="L90" s="20">
        <f t="shared" si="105"/>
        <v>0</v>
      </c>
      <c r="M90" s="73">
        <f t="shared" si="106"/>
        <v>0</v>
      </c>
      <c r="N90" s="215">
        <f>100%</f>
        <v>1</v>
      </c>
      <c r="O90" s="194">
        <f t="shared" si="131"/>
        <v>0</v>
      </c>
      <c r="P90" s="151"/>
      <c r="Q90" s="20">
        <f t="shared" si="107"/>
        <v>0</v>
      </c>
      <c r="R90" s="143"/>
      <c r="S90" s="215">
        <f>100%</f>
        <v>1</v>
      </c>
      <c r="T90" s="194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5">
        <f t="shared" si="112"/>
        <v>0.27</v>
      </c>
      <c r="AD90" s="214">
        <f t="shared" si="133"/>
        <v>0</v>
      </c>
      <c r="AE90" s="20">
        <f t="shared" si="113"/>
        <v>0</v>
      </c>
      <c r="AF90" s="21">
        <f t="shared" si="114"/>
        <v>0</v>
      </c>
      <c r="AG90" s="215">
        <f t="shared" si="115"/>
        <v>1</v>
      </c>
      <c r="AH90" s="194">
        <f t="shared" si="134"/>
        <v>0</v>
      </c>
      <c r="AI90" s="151"/>
      <c r="AJ90" s="20">
        <f t="shared" si="116"/>
        <v>0</v>
      </c>
      <c r="AK90" s="143"/>
      <c r="AL90" s="215">
        <f t="shared" si="117"/>
        <v>1</v>
      </c>
      <c r="AM90" s="194">
        <f t="shared" si="135"/>
        <v>0</v>
      </c>
      <c r="AN90" s="151"/>
      <c r="AO90" s="143">
        <f t="shared" si="118"/>
        <v>0</v>
      </c>
      <c r="AP90" s="208">
        <f t="shared" si="136"/>
        <v>0</v>
      </c>
      <c r="AQ90" s="53" t="str">
        <f t="shared" si="119"/>
        <v xml:space="preserve"> </v>
      </c>
      <c r="AR90" s="231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5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5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8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12" t="s">
        <v>148</v>
      </c>
      <c r="F91" s="313"/>
      <c r="G91" s="67"/>
      <c r="H91" s="72"/>
      <c r="I91" s="27"/>
      <c r="J91" s="195">
        <f>27%</f>
        <v>0.27</v>
      </c>
      <c r="K91" s="214">
        <f t="shared" si="130"/>
        <v>0</v>
      </c>
      <c r="L91" s="20">
        <f t="shared" si="105"/>
        <v>0</v>
      </c>
      <c r="M91" s="73">
        <f t="shared" si="106"/>
        <v>0</v>
      </c>
      <c r="N91" s="215">
        <f>100%</f>
        <v>1</v>
      </c>
      <c r="O91" s="194">
        <f t="shared" si="131"/>
        <v>0</v>
      </c>
      <c r="P91" s="151"/>
      <c r="Q91" s="20">
        <f t="shared" si="107"/>
        <v>0</v>
      </c>
      <c r="R91" s="143"/>
      <c r="S91" s="215">
        <f>100%</f>
        <v>1</v>
      </c>
      <c r="T91" s="194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5">
        <f t="shared" si="112"/>
        <v>0.27</v>
      </c>
      <c r="AD91" s="214">
        <f t="shared" si="133"/>
        <v>0</v>
      </c>
      <c r="AE91" s="20">
        <f t="shared" si="113"/>
        <v>0</v>
      </c>
      <c r="AF91" s="21">
        <f t="shared" si="114"/>
        <v>0</v>
      </c>
      <c r="AG91" s="215">
        <f t="shared" si="115"/>
        <v>1</v>
      </c>
      <c r="AH91" s="194">
        <f t="shared" si="134"/>
        <v>0</v>
      </c>
      <c r="AI91" s="151"/>
      <c r="AJ91" s="20">
        <f t="shared" si="116"/>
        <v>0</v>
      </c>
      <c r="AK91" s="143"/>
      <c r="AL91" s="215">
        <f t="shared" si="117"/>
        <v>1</v>
      </c>
      <c r="AM91" s="194">
        <f t="shared" si="135"/>
        <v>0</v>
      </c>
      <c r="AN91" s="151"/>
      <c r="AO91" s="143">
        <f t="shared" si="118"/>
        <v>0</v>
      </c>
      <c r="AP91" s="208">
        <f t="shared" si="136"/>
        <v>0</v>
      </c>
      <c r="AQ91" s="53" t="str">
        <f t="shared" si="119"/>
        <v xml:space="preserve"> </v>
      </c>
      <c r="AR91" s="231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5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5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8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12" t="s">
        <v>148</v>
      </c>
      <c r="F92" s="313"/>
      <c r="G92" s="67"/>
      <c r="H92" s="72"/>
      <c r="I92" s="27"/>
      <c r="J92" s="195">
        <f>27%</f>
        <v>0.27</v>
      </c>
      <c r="K92" s="214">
        <f t="shared" si="130"/>
        <v>0</v>
      </c>
      <c r="L92" s="20">
        <f t="shared" si="105"/>
        <v>0</v>
      </c>
      <c r="M92" s="73">
        <f t="shared" si="106"/>
        <v>0</v>
      </c>
      <c r="N92" s="215">
        <f>100%</f>
        <v>1</v>
      </c>
      <c r="O92" s="194">
        <f t="shared" si="131"/>
        <v>0</v>
      </c>
      <c r="P92" s="151"/>
      <c r="Q92" s="20">
        <f t="shared" si="107"/>
        <v>0</v>
      </c>
      <c r="R92" s="143"/>
      <c r="S92" s="215">
        <f>100%</f>
        <v>1</v>
      </c>
      <c r="T92" s="194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5">
        <f t="shared" si="112"/>
        <v>0.27</v>
      </c>
      <c r="AD92" s="214">
        <f t="shared" si="133"/>
        <v>0</v>
      </c>
      <c r="AE92" s="20">
        <f t="shared" si="113"/>
        <v>0</v>
      </c>
      <c r="AF92" s="21">
        <f t="shared" si="114"/>
        <v>0</v>
      </c>
      <c r="AG92" s="215">
        <f t="shared" si="115"/>
        <v>1</v>
      </c>
      <c r="AH92" s="194">
        <f t="shared" si="134"/>
        <v>0</v>
      </c>
      <c r="AI92" s="151"/>
      <c r="AJ92" s="20">
        <f t="shared" si="116"/>
        <v>0</v>
      </c>
      <c r="AK92" s="143"/>
      <c r="AL92" s="215">
        <f t="shared" si="117"/>
        <v>1</v>
      </c>
      <c r="AM92" s="194">
        <f t="shared" si="135"/>
        <v>0</v>
      </c>
      <c r="AN92" s="151"/>
      <c r="AO92" s="143">
        <f t="shared" si="118"/>
        <v>0</v>
      </c>
      <c r="AP92" s="208">
        <f>AH92-O92</f>
        <v>0</v>
      </c>
      <c r="AQ92" s="53" t="str">
        <f t="shared" si="119"/>
        <v xml:space="preserve"> </v>
      </c>
      <c r="AR92" s="231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5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5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8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03" t="s">
        <v>6</v>
      </c>
      <c r="E93" s="304"/>
      <c r="F93" s="305"/>
      <c r="G93" s="65"/>
      <c r="H93" s="70"/>
      <c r="I93" s="26"/>
      <c r="J93" s="26"/>
      <c r="K93" s="133"/>
      <c r="L93" s="5"/>
      <c r="M93" s="71">
        <f>O93+Q93</f>
        <v>0</v>
      </c>
      <c r="N93" s="216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6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6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6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9"/>
      <c r="AQ93" s="11" t="str">
        <f t="shared" si="119"/>
        <v xml:space="preserve"> </v>
      </c>
      <c r="AR93" s="230"/>
      <c r="AS93" s="23"/>
      <c r="AT93" s="26"/>
      <c r="AU93" s="26"/>
      <c r="AV93" s="5"/>
      <c r="AW93" s="6">
        <f>AY93+BA93</f>
        <v>0</v>
      </c>
      <c r="AX93" s="216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6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9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12" t="s">
        <v>148</v>
      </c>
      <c r="F94" s="313"/>
      <c r="G94" s="67"/>
      <c r="H94" s="72"/>
      <c r="I94" s="27"/>
      <c r="J94" s="195">
        <f>27%</f>
        <v>0.27</v>
      </c>
      <c r="K94" s="214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5">
        <f>100%</f>
        <v>1</v>
      </c>
      <c r="O94" s="194">
        <f>ROUND((M94*N94),0)</f>
        <v>0</v>
      </c>
      <c r="P94" s="141"/>
      <c r="Q94" s="20">
        <f t="shared" ref="Q94:Q113" si="143">M94-O94</f>
        <v>0</v>
      </c>
      <c r="R94" s="142"/>
      <c r="S94" s="215">
        <f>100%</f>
        <v>1</v>
      </c>
      <c r="T94" s="194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5">
        <f t="shared" ref="AC94:AC113" si="147">J94</f>
        <v>0.27</v>
      </c>
      <c r="AD94" s="214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5">
        <f t="shared" ref="AG94:AG113" si="150">N94</f>
        <v>1</v>
      </c>
      <c r="AH94" s="194">
        <f>ROUND((AF94*AG94),0)</f>
        <v>0</v>
      </c>
      <c r="AI94" s="141"/>
      <c r="AJ94" s="20">
        <f t="shared" ref="AJ94:AJ113" si="151">AF94-AH94</f>
        <v>0</v>
      </c>
      <c r="AK94" s="142"/>
      <c r="AL94" s="215">
        <f t="shared" ref="AL94:AL113" si="152">S94</f>
        <v>1</v>
      </c>
      <c r="AM94" s="194">
        <f>ROUND((AL94*AH94),0)</f>
        <v>0</v>
      </c>
      <c r="AN94" s="141"/>
      <c r="AO94" s="143">
        <f t="shared" ref="AO94:AO113" si="153">AH94-AM94</f>
        <v>0</v>
      </c>
      <c r="AP94" s="208">
        <f>AH94-O94</f>
        <v>0</v>
      </c>
      <c r="AQ94" s="11" t="str">
        <f t="shared" si="119"/>
        <v xml:space="preserve"> </v>
      </c>
      <c r="AR94" s="230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5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5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8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12" t="s">
        <v>148</v>
      </c>
      <c r="F95" s="313"/>
      <c r="G95" s="67"/>
      <c r="H95" s="72"/>
      <c r="I95" s="27"/>
      <c r="J95" s="195">
        <f>27%</f>
        <v>0.27</v>
      </c>
      <c r="K95" s="214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5">
        <f>100%</f>
        <v>1</v>
      </c>
      <c r="O95" s="194">
        <f t="shared" ref="O95:O113" si="165">ROUND((M95*N95),0)</f>
        <v>0</v>
      </c>
      <c r="P95" s="141"/>
      <c r="Q95" s="20">
        <f t="shared" si="143"/>
        <v>0</v>
      </c>
      <c r="R95" s="142"/>
      <c r="S95" s="215">
        <f>100%</f>
        <v>1</v>
      </c>
      <c r="T95" s="194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5">
        <f t="shared" si="147"/>
        <v>0.27</v>
      </c>
      <c r="AD95" s="214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5">
        <f t="shared" si="150"/>
        <v>1</v>
      </c>
      <c r="AH95" s="194">
        <f t="shared" ref="AH95:AH113" si="168">ROUND((AF95*AG95),0)</f>
        <v>0</v>
      </c>
      <c r="AI95" s="141"/>
      <c r="AJ95" s="20">
        <f t="shared" si="151"/>
        <v>0</v>
      </c>
      <c r="AK95" s="142"/>
      <c r="AL95" s="215">
        <f t="shared" si="152"/>
        <v>1</v>
      </c>
      <c r="AM95" s="194">
        <f t="shared" ref="AM95:AM113" si="169">ROUND((AL95*AH95),0)</f>
        <v>0</v>
      </c>
      <c r="AN95" s="141"/>
      <c r="AO95" s="143">
        <f t="shared" si="153"/>
        <v>0</v>
      </c>
      <c r="AP95" s="208">
        <f t="shared" ref="AP95:AP112" si="170">AH95-O95</f>
        <v>0</v>
      </c>
      <c r="AQ95" s="11" t="str">
        <f t="shared" si="119"/>
        <v xml:space="preserve"> </v>
      </c>
      <c r="AR95" s="230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5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5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8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12" t="s">
        <v>148</v>
      </c>
      <c r="F96" s="313"/>
      <c r="G96" s="67"/>
      <c r="H96" s="72"/>
      <c r="I96" s="27"/>
      <c r="J96" s="195">
        <f>27%</f>
        <v>0.27</v>
      </c>
      <c r="K96" s="214">
        <f t="shared" si="164"/>
        <v>0</v>
      </c>
      <c r="L96" s="20">
        <f t="shared" si="141"/>
        <v>0</v>
      </c>
      <c r="M96" s="73">
        <f t="shared" si="142"/>
        <v>0</v>
      </c>
      <c r="N96" s="215">
        <f>100%</f>
        <v>1</v>
      </c>
      <c r="O96" s="194">
        <f t="shared" si="165"/>
        <v>0</v>
      </c>
      <c r="P96" s="141"/>
      <c r="Q96" s="20">
        <f t="shared" si="143"/>
        <v>0</v>
      </c>
      <c r="R96" s="142"/>
      <c r="S96" s="215">
        <f>100%</f>
        <v>1</v>
      </c>
      <c r="T96" s="194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5">
        <f t="shared" si="147"/>
        <v>0.27</v>
      </c>
      <c r="AD96" s="214">
        <f t="shared" si="167"/>
        <v>0</v>
      </c>
      <c r="AE96" s="20">
        <f t="shared" si="148"/>
        <v>0</v>
      </c>
      <c r="AF96" s="21">
        <f t="shared" si="149"/>
        <v>0</v>
      </c>
      <c r="AG96" s="215">
        <f t="shared" si="150"/>
        <v>1</v>
      </c>
      <c r="AH96" s="194">
        <f t="shared" si="168"/>
        <v>0</v>
      </c>
      <c r="AI96" s="141"/>
      <c r="AJ96" s="20">
        <f t="shared" si="151"/>
        <v>0</v>
      </c>
      <c r="AK96" s="142"/>
      <c r="AL96" s="215">
        <f t="shared" si="152"/>
        <v>1</v>
      </c>
      <c r="AM96" s="194">
        <f t="shared" si="169"/>
        <v>0</v>
      </c>
      <c r="AN96" s="141"/>
      <c r="AO96" s="143">
        <f t="shared" si="153"/>
        <v>0</v>
      </c>
      <c r="AP96" s="208">
        <f t="shared" si="170"/>
        <v>0</v>
      </c>
      <c r="AQ96" s="11" t="str">
        <f t="shared" si="119"/>
        <v xml:space="preserve"> </v>
      </c>
      <c r="AR96" s="230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5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5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8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12" t="s">
        <v>148</v>
      </c>
      <c r="F97" s="313"/>
      <c r="G97" s="67"/>
      <c r="H97" s="72"/>
      <c r="I97" s="27"/>
      <c r="J97" s="195">
        <f>27%</f>
        <v>0.27</v>
      </c>
      <c r="K97" s="214">
        <f t="shared" si="164"/>
        <v>0</v>
      </c>
      <c r="L97" s="20">
        <f t="shared" si="141"/>
        <v>0</v>
      </c>
      <c r="M97" s="73">
        <f t="shared" si="142"/>
        <v>0</v>
      </c>
      <c r="N97" s="215">
        <f>100%</f>
        <v>1</v>
      </c>
      <c r="O97" s="194">
        <f t="shared" si="165"/>
        <v>0</v>
      </c>
      <c r="P97" s="141"/>
      <c r="Q97" s="20">
        <f t="shared" si="143"/>
        <v>0</v>
      </c>
      <c r="R97" s="142"/>
      <c r="S97" s="215">
        <f>100%</f>
        <v>1</v>
      </c>
      <c r="T97" s="194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5">
        <f t="shared" si="147"/>
        <v>0.27</v>
      </c>
      <c r="AD97" s="214">
        <f t="shared" si="167"/>
        <v>0</v>
      </c>
      <c r="AE97" s="20">
        <f t="shared" si="148"/>
        <v>0</v>
      </c>
      <c r="AF97" s="21">
        <f t="shared" si="149"/>
        <v>0</v>
      </c>
      <c r="AG97" s="215">
        <f t="shared" si="150"/>
        <v>1</v>
      </c>
      <c r="AH97" s="194">
        <f t="shared" si="168"/>
        <v>0</v>
      </c>
      <c r="AI97" s="141"/>
      <c r="AJ97" s="20">
        <f t="shared" si="151"/>
        <v>0</v>
      </c>
      <c r="AK97" s="142"/>
      <c r="AL97" s="215">
        <f t="shared" si="152"/>
        <v>1</v>
      </c>
      <c r="AM97" s="194">
        <f t="shared" si="169"/>
        <v>0</v>
      </c>
      <c r="AN97" s="141"/>
      <c r="AO97" s="143">
        <f t="shared" si="153"/>
        <v>0</v>
      </c>
      <c r="AP97" s="208">
        <f t="shared" si="170"/>
        <v>0</v>
      </c>
      <c r="AQ97" s="11" t="str">
        <f t="shared" si="119"/>
        <v xml:space="preserve"> </v>
      </c>
      <c r="AR97" s="230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5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5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8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12" t="s">
        <v>148</v>
      </c>
      <c r="F98" s="313"/>
      <c r="G98" s="67"/>
      <c r="H98" s="72"/>
      <c r="I98" s="27"/>
      <c r="J98" s="195">
        <f>27%</f>
        <v>0.27</v>
      </c>
      <c r="K98" s="214">
        <f t="shared" si="164"/>
        <v>0</v>
      </c>
      <c r="L98" s="20">
        <f t="shared" si="141"/>
        <v>0</v>
      </c>
      <c r="M98" s="73">
        <f t="shared" si="142"/>
        <v>0</v>
      </c>
      <c r="N98" s="215">
        <f>100%</f>
        <v>1</v>
      </c>
      <c r="O98" s="194">
        <f t="shared" si="165"/>
        <v>0</v>
      </c>
      <c r="P98" s="141"/>
      <c r="Q98" s="20">
        <f t="shared" si="143"/>
        <v>0</v>
      </c>
      <c r="R98" s="142"/>
      <c r="S98" s="215">
        <f>100%</f>
        <v>1</v>
      </c>
      <c r="T98" s="194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5">
        <f t="shared" si="147"/>
        <v>0.27</v>
      </c>
      <c r="AD98" s="214">
        <f t="shared" si="167"/>
        <v>0</v>
      </c>
      <c r="AE98" s="20">
        <f t="shared" si="148"/>
        <v>0</v>
      </c>
      <c r="AF98" s="21">
        <f t="shared" si="149"/>
        <v>0</v>
      </c>
      <c r="AG98" s="215">
        <f t="shared" si="150"/>
        <v>1</v>
      </c>
      <c r="AH98" s="194">
        <f t="shared" si="168"/>
        <v>0</v>
      </c>
      <c r="AI98" s="141"/>
      <c r="AJ98" s="20">
        <f t="shared" si="151"/>
        <v>0</v>
      </c>
      <c r="AK98" s="142"/>
      <c r="AL98" s="215">
        <f t="shared" si="152"/>
        <v>1</v>
      </c>
      <c r="AM98" s="194">
        <f t="shared" si="169"/>
        <v>0</v>
      </c>
      <c r="AN98" s="141"/>
      <c r="AO98" s="143">
        <f t="shared" si="153"/>
        <v>0</v>
      </c>
      <c r="AP98" s="208">
        <f t="shared" si="170"/>
        <v>0</v>
      </c>
      <c r="AQ98" s="11" t="str">
        <f t="shared" si="119"/>
        <v xml:space="preserve"> </v>
      </c>
      <c r="AR98" s="230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5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5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8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12" t="s">
        <v>148</v>
      </c>
      <c r="F99" s="313"/>
      <c r="G99" s="67"/>
      <c r="H99" s="72"/>
      <c r="I99" s="27"/>
      <c r="J99" s="195">
        <f>27%</f>
        <v>0.27</v>
      </c>
      <c r="K99" s="214">
        <f t="shared" si="164"/>
        <v>0</v>
      </c>
      <c r="L99" s="20">
        <f t="shared" si="141"/>
        <v>0</v>
      </c>
      <c r="M99" s="73">
        <f t="shared" si="142"/>
        <v>0</v>
      </c>
      <c r="N99" s="215">
        <f>100%</f>
        <v>1</v>
      </c>
      <c r="O99" s="194">
        <f t="shared" si="165"/>
        <v>0</v>
      </c>
      <c r="P99" s="141"/>
      <c r="Q99" s="20">
        <f t="shared" si="143"/>
        <v>0</v>
      </c>
      <c r="R99" s="142"/>
      <c r="S99" s="215">
        <f>100%</f>
        <v>1</v>
      </c>
      <c r="T99" s="194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5">
        <f t="shared" si="147"/>
        <v>0.27</v>
      </c>
      <c r="AD99" s="214">
        <f t="shared" si="167"/>
        <v>0</v>
      </c>
      <c r="AE99" s="20">
        <f t="shared" si="148"/>
        <v>0</v>
      </c>
      <c r="AF99" s="21">
        <f t="shared" si="149"/>
        <v>0</v>
      </c>
      <c r="AG99" s="215">
        <f t="shared" si="150"/>
        <v>1</v>
      </c>
      <c r="AH99" s="194">
        <f t="shared" si="168"/>
        <v>0</v>
      </c>
      <c r="AI99" s="141"/>
      <c r="AJ99" s="20">
        <f t="shared" si="151"/>
        <v>0</v>
      </c>
      <c r="AK99" s="142"/>
      <c r="AL99" s="215">
        <f t="shared" si="152"/>
        <v>1</v>
      </c>
      <c r="AM99" s="194">
        <f t="shared" si="169"/>
        <v>0</v>
      </c>
      <c r="AN99" s="141"/>
      <c r="AO99" s="143">
        <f t="shared" si="153"/>
        <v>0</v>
      </c>
      <c r="AP99" s="208">
        <f t="shared" si="170"/>
        <v>0</v>
      </c>
      <c r="AQ99" s="11" t="str">
        <f t="shared" si="119"/>
        <v xml:space="preserve"> </v>
      </c>
      <c r="AR99" s="230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5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5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8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12" t="s">
        <v>148</v>
      </c>
      <c r="F100" s="313"/>
      <c r="G100" s="67"/>
      <c r="H100" s="72"/>
      <c r="I100" s="27"/>
      <c r="J100" s="195">
        <f>27%</f>
        <v>0.27</v>
      </c>
      <c r="K100" s="214">
        <f t="shared" si="164"/>
        <v>0</v>
      </c>
      <c r="L100" s="20">
        <f t="shared" si="141"/>
        <v>0</v>
      </c>
      <c r="M100" s="73">
        <f t="shared" si="142"/>
        <v>0</v>
      </c>
      <c r="N100" s="215">
        <f>100%</f>
        <v>1</v>
      </c>
      <c r="O100" s="194">
        <f t="shared" si="165"/>
        <v>0</v>
      </c>
      <c r="P100" s="141"/>
      <c r="Q100" s="20">
        <f t="shared" si="143"/>
        <v>0</v>
      </c>
      <c r="R100" s="142"/>
      <c r="S100" s="215">
        <f>100%</f>
        <v>1</v>
      </c>
      <c r="T100" s="194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5">
        <f t="shared" si="147"/>
        <v>0.27</v>
      </c>
      <c r="AD100" s="214">
        <f t="shared" si="167"/>
        <v>0</v>
      </c>
      <c r="AE100" s="20">
        <f t="shared" si="148"/>
        <v>0</v>
      </c>
      <c r="AF100" s="21">
        <f t="shared" si="149"/>
        <v>0</v>
      </c>
      <c r="AG100" s="215">
        <f t="shared" si="150"/>
        <v>1</v>
      </c>
      <c r="AH100" s="194">
        <f t="shared" si="168"/>
        <v>0</v>
      </c>
      <c r="AI100" s="141"/>
      <c r="AJ100" s="20">
        <f t="shared" si="151"/>
        <v>0</v>
      </c>
      <c r="AK100" s="142"/>
      <c r="AL100" s="215">
        <f t="shared" si="152"/>
        <v>1</v>
      </c>
      <c r="AM100" s="194">
        <f t="shared" si="169"/>
        <v>0</v>
      </c>
      <c r="AN100" s="141"/>
      <c r="AO100" s="143">
        <f t="shared" si="153"/>
        <v>0</v>
      </c>
      <c r="AP100" s="208">
        <f t="shared" si="170"/>
        <v>0</v>
      </c>
      <c r="AQ100" s="11" t="str">
        <f t="shared" si="119"/>
        <v xml:space="preserve"> </v>
      </c>
      <c r="AR100" s="230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5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5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8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12" t="s">
        <v>148</v>
      </c>
      <c r="F101" s="313"/>
      <c r="G101" s="67"/>
      <c r="H101" s="72"/>
      <c r="I101" s="27"/>
      <c r="J101" s="195">
        <f>27%</f>
        <v>0.27</v>
      </c>
      <c r="K101" s="214">
        <f t="shared" si="164"/>
        <v>0</v>
      </c>
      <c r="L101" s="20">
        <f t="shared" si="141"/>
        <v>0</v>
      </c>
      <c r="M101" s="73">
        <f t="shared" si="142"/>
        <v>0</v>
      </c>
      <c r="N101" s="215">
        <f>100%</f>
        <v>1</v>
      </c>
      <c r="O101" s="194">
        <f t="shared" si="165"/>
        <v>0</v>
      </c>
      <c r="P101" s="141"/>
      <c r="Q101" s="20">
        <f t="shared" si="143"/>
        <v>0</v>
      </c>
      <c r="R101" s="142"/>
      <c r="S101" s="215">
        <f>100%</f>
        <v>1</v>
      </c>
      <c r="T101" s="194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5">
        <f t="shared" si="147"/>
        <v>0.27</v>
      </c>
      <c r="AD101" s="214">
        <f t="shared" si="167"/>
        <v>0</v>
      </c>
      <c r="AE101" s="20">
        <f t="shared" si="148"/>
        <v>0</v>
      </c>
      <c r="AF101" s="21">
        <f t="shared" si="149"/>
        <v>0</v>
      </c>
      <c r="AG101" s="215">
        <f t="shared" si="150"/>
        <v>1</v>
      </c>
      <c r="AH101" s="194">
        <f t="shared" si="168"/>
        <v>0</v>
      </c>
      <c r="AI101" s="141"/>
      <c r="AJ101" s="20">
        <f t="shared" si="151"/>
        <v>0</v>
      </c>
      <c r="AK101" s="142"/>
      <c r="AL101" s="215">
        <f t="shared" si="152"/>
        <v>1</v>
      </c>
      <c r="AM101" s="194">
        <f t="shared" si="169"/>
        <v>0</v>
      </c>
      <c r="AN101" s="141"/>
      <c r="AO101" s="143">
        <f t="shared" si="153"/>
        <v>0</v>
      </c>
      <c r="AP101" s="208">
        <f t="shared" si="170"/>
        <v>0</v>
      </c>
      <c r="AQ101" s="11" t="str">
        <f t="shared" si="119"/>
        <v xml:space="preserve"> </v>
      </c>
      <c r="AR101" s="230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5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5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8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12" t="s">
        <v>148</v>
      </c>
      <c r="F102" s="313"/>
      <c r="G102" s="67"/>
      <c r="H102" s="72"/>
      <c r="I102" s="27"/>
      <c r="J102" s="195">
        <f>27%</f>
        <v>0.27</v>
      </c>
      <c r="K102" s="214">
        <f t="shared" si="164"/>
        <v>0</v>
      </c>
      <c r="L102" s="20">
        <f t="shared" si="141"/>
        <v>0</v>
      </c>
      <c r="M102" s="73">
        <f t="shared" si="142"/>
        <v>0</v>
      </c>
      <c r="N102" s="215">
        <f>100%</f>
        <v>1</v>
      </c>
      <c r="O102" s="194">
        <f t="shared" si="165"/>
        <v>0</v>
      </c>
      <c r="P102" s="141"/>
      <c r="Q102" s="20">
        <f t="shared" si="143"/>
        <v>0</v>
      </c>
      <c r="R102" s="142"/>
      <c r="S102" s="215">
        <f>100%</f>
        <v>1</v>
      </c>
      <c r="T102" s="194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5">
        <f t="shared" si="147"/>
        <v>0.27</v>
      </c>
      <c r="AD102" s="214">
        <f t="shared" si="167"/>
        <v>0</v>
      </c>
      <c r="AE102" s="20">
        <f t="shared" si="148"/>
        <v>0</v>
      </c>
      <c r="AF102" s="21">
        <f t="shared" si="149"/>
        <v>0</v>
      </c>
      <c r="AG102" s="215">
        <f t="shared" si="150"/>
        <v>1</v>
      </c>
      <c r="AH102" s="194">
        <f t="shared" si="168"/>
        <v>0</v>
      </c>
      <c r="AI102" s="141"/>
      <c r="AJ102" s="20">
        <f t="shared" si="151"/>
        <v>0</v>
      </c>
      <c r="AK102" s="142"/>
      <c r="AL102" s="215">
        <f t="shared" si="152"/>
        <v>1</v>
      </c>
      <c r="AM102" s="194">
        <f t="shared" si="169"/>
        <v>0</v>
      </c>
      <c r="AN102" s="141"/>
      <c r="AO102" s="143">
        <f t="shared" si="153"/>
        <v>0</v>
      </c>
      <c r="AP102" s="208">
        <f t="shared" si="170"/>
        <v>0</v>
      </c>
      <c r="AQ102" s="11" t="str">
        <f t="shared" si="119"/>
        <v xml:space="preserve"> </v>
      </c>
      <c r="AR102" s="230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5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5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8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12" t="s">
        <v>148</v>
      </c>
      <c r="F103" s="313"/>
      <c r="G103" s="67"/>
      <c r="H103" s="72"/>
      <c r="I103" s="27"/>
      <c r="J103" s="195">
        <f>27%</f>
        <v>0.27</v>
      </c>
      <c r="K103" s="214">
        <f t="shared" si="164"/>
        <v>0</v>
      </c>
      <c r="L103" s="20">
        <f t="shared" si="141"/>
        <v>0</v>
      </c>
      <c r="M103" s="73">
        <f t="shared" si="142"/>
        <v>0</v>
      </c>
      <c r="N103" s="215">
        <f>100%</f>
        <v>1</v>
      </c>
      <c r="O103" s="194">
        <f t="shared" si="165"/>
        <v>0</v>
      </c>
      <c r="P103" s="141"/>
      <c r="Q103" s="20">
        <f t="shared" si="143"/>
        <v>0</v>
      </c>
      <c r="R103" s="142"/>
      <c r="S103" s="215">
        <f>100%</f>
        <v>1</v>
      </c>
      <c r="T103" s="194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5">
        <f t="shared" si="147"/>
        <v>0.27</v>
      </c>
      <c r="AD103" s="214">
        <f t="shared" si="167"/>
        <v>0</v>
      </c>
      <c r="AE103" s="20">
        <f t="shared" si="148"/>
        <v>0</v>
      </c>
      <c r="AF103" s="21">
        <f t="shared" si="149"/>
        <v>0</v>
      </c>
      <c r="AG103" s="215">
        <f t="shared" si="150"/>
        <v>1</v>
      </c>
      <c r="AH103" s="194">
        <f t="shared" si="168"/>
        <v>0</v>
      </c>
      <c r="AI103" s="141"/>
      <c r="AJ103" s="20">
        <f t="shared" si="151"/>
        <v>0</v>
      </c>
      <c r="AK103" s="142"/>
      <c r="AL103" s="215">
        <f t="shared" si="152"/>
        <v>1</v>
      </c>
      <c r="AM103" s="194">
        <f t="shared" si="169"/>
        <v>0</v>
      </c>
      <c r="AN103" s="141"/>
      <c r="AO103" s="143">
        <f t="shared" si="153"/>
        <v>0</v>
      </c>
      <c r="AP103" s="208">
        <f t="shared" si="170"/>
        <v>0</v>
      </c>
      <c r="AQ103" s="11" t="str">
        <f t="shared" si="119"/>
        <v xml:space="preserve"> </v>
      </c>
      <c r="AR103" s="230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5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5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8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12" t="s">
        <v>148</v>
      </c>
      <c r="F104" s="313"/>
      <c r="G104" s="67"/>
      <c r="H104" s="72"/>
      <c r="I104" s="27"/>
      <c r="J104" s="195">
        <f>27%</f>
        <v>0.27</v>
      </c>
      <c r="K104" s="214">
        <f t="shared" si="164"/>
        <v>0</v>
      </c>
      <c r="L104" s="20">
        <f t="shared" si="141"/>
        <v>0</v>
      </c>
      <c r="M104" s="73">
        <f t="shared" si="142"/>
        <v>0</v>
      </c>
      <c r="N104" s="215">
        <f>100%</f>
        <v>1</v>
      </c>
      <c r="O104" s="194">
        <f t="shared" si="165"/>
        <v>0</v>
      </c>
      <c r="P104" s="141"/>
      <c r="Q104" s="20">
        <f t="shared" si="143"/>
        <v>0</v>
      </c>
      <c r="R104" s="142"/>
      <c r="S104" s="215">
        <f>100%</f>
        <v>1</v>
      </c>
      <c r="T104" s="194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5">
        <f t="shared" si="147"/>
        <v>0.27</v>
      </c>
      <c r="AD104" s="214">
        <f t="shared" si="167"/>
        <v>0</v>
      </c>
      <c r="AE104" s="20">
        <f t="shared" si="148"/>
        <v>0</v>
      </c>
      <c r="AF104" s="21">
        <f t="shared" si="149"/>
        <v>0</v>
      </c>
      <c r="AG104" s="215">
        <f t="shared" si="150"/>
        <v>1</v>
      </c>
      <c r="AH104" s="194">
        <f t="shared" si="168"/>
        <v>0</v>
      </c>
      <c r="AI104" s="141"/>
      <c r="AJ104" s="20">
        <f t="shared" si="151"/>
        <v>0</v>
      </c>
      <c r="AK104" s="142"/>
      <c r="AL104" s="215">
        <f t="shared" si="152"/>
        <v>1</v>
      </c>
      <c r="AM104" s="194">
        <f t="shared" si="169"/>
        <v>0</v>
      </c>
      <c r="AN104" s="141"/>
      <c r="AO104" s="143">
        <f t="shared" si="153"/>
        <v>0</v>
      </c>
      <c r="AP104" s="208">
        <f t="shared" si="170"/>
        <v>0</v>
      </c>
      <c r="AQ104" s="11" t="str">
        <f t="shared" si="119"/>
        <v xml:space="preserve"> </v>
      </c>
      <c r="AR104" s="230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5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5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8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12" t="s">
        <v>148</v>
      </c>
      <c r="F105" s="313"/>
      <c r="G105" s="67"/>
      <c r="H105" s="72"/>
      <c r="I105" s="27"/>
      <c r="J105" s="195">
        <f>27%</f>
        <v>0.27</v>
      </c>
      <c r="K105" s="214">
        <f t="shared" si="164"/>
        <v>0</v>
      </c>
      <c r="L105" s="20">
        <f t="shared" si="141"/>
        <v>0</v>
      </c>
      <c r="M105" s="73">
        <f t="shared" si="142"/>
        <v>0</v>
      </c>
      <c r="N105" s="215">
        <f>100%</f>
        <v>1</v>
      </c>
      <c r="O105" s="194">
        <f t="shared" si="165"/>
        <v>0</v>
      </c>
      <c r="P105" s="141"/>
      <c r="Q105" s="20">
        <f t="shared" si="143"/>
        <v>0</v>
      </c>
      <c r="R105" s="142"/>
      <c r="S105" s="215">
        <f>100%</f>
        <v>1</v>
      </c>
      <c r="T105" s="194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5">
        <f t="shared" si="147"/>
        <v>0.27</v>
      </c>
      <c r="AD105" s="214">
        <f t="shared" si="167"/>
        <v>0</v>
      </c>
      <c r="AE105" s="20">
        <f t="shared" si="148"/>
        <v>0</v>
      </c>
      <c r="AF105" s="21">
        <f t="shared" si="149"/>
        <v>0</v>
      </c>
      <c r="AG105" s="215">
        <f t="shared" si="150"/>
        <v>1</v>
      </c>
      <c r="AH105" s="194">
        <f t="shared" si="168"/>
        <v>0</v>
      </c>
      <c r="AI105" s="141"/>
      <c r="AJ105" s="20">
        <f t="shared" si="151"/>
        <v>0</v>
      </c>
      <c r="AK105" s="142"/>
      <c r="AL105" s="215">
        <f t="shared" si="152"/>
        <v>1</v>
      </c>
      <c r="AM105" s="194">
        <f t="shared" si="169"/>
        <v>0</v>
      </c>
      <c r="AN105" s="141"/>
      <c r="AO105" s="143">
        <f t="shared" si="153"/>
        <v>0</v>
      </c>
      <c r="AP105" s="208">
        <f t="shared" si="170"/>
        <v>0</v>
      </c>
      <c r="AQ105" s="11" t="str">
        <f t="shared" si="119"/>
        <v xml:space="preserve"> </v>
      </c>
      <c r="AR105" s="230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5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5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8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12" t="s">
        <v>148</v>
      </c>
      <c r="F106" s="313"/>
      <c r="G106" s="67"/>
      <c r="H106" s="72"/>
      <c r="I106" s="27"/>
      <c r="J106" s="195">
        <f>27%</f>
        <v>0.27</v>
      </c>
      <c r="K106" s="214">
        <f t="shared" si="164"/>
        <v>0</v>
      </c>
      <c r="L106" s="20">
        <f t="shared" si="141"/>
        <v>0</v>
      </c>
      <c r="M106" s="73">
        <f t="shared" si="142"/>
        <v>0</v>
      </c>
      <c r="N106" s="215">
        <f>100%</f>
        <v>1</v>
      </c>
      <c r="O106" s="194">
        <f t="shared" si="165"/>
        <v>0</v>
      </c>
      <c r="P106" s="141"/>
      <c r="Q106" s="20">
        <f t="shared" si="143"/>
        <v>0</v>
      </c>
      <c r="R106" s="142"/>
      <c r="S106" s="215">
        <f>100%</f>
        <v>1</v>
      </c>
      <c r="T106" s="194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5">
        <f t="shared" si="147"/>
        <v>0.27</v>
      </c>
      <c r="AD106" s="214">
        <f t="shared" si="167"/>
        <v>0</v>
      </c>
      <c r="AE106" s="20">
        <f t="shared" si="148"/>
        <v>0</v>
      </c>
      <c r="AF106" s="21">
        <f t="shared" si="149"/>
        <v>0</v>
      </c>
      <c r="AG106" s="215">
        <f t="shared" si="150"/>
        <v>1</v>
      </c>
      <c r="AH106" s="194">
        <f t="shared" si="168"/>
        <v>0</v>
      </c>
      <c r="AI106" s="141"/>
      <c r="AJ106" s="20">
        <f t="shared" si="151"/>
        <v>0</v>
      </c>
      <c r="AK106" s="142"/>
      <c r="AL106" s="215">
        <f t="shared" si="152"/>
        <v>1</v>
      </c>
      <c r="AM106" s="194">
        <f t="shared" si="169"/>
        <v>0</v>
      </c>
      <c r="AN106" s="141"/>
      <c r="AO106" s="143">
        <f t="shared" si="153"/>
        <v>0</v>
      </c>
      <c r="AP106" s="208">
        <f t="shared" si="170"/>
        <v>0</v>
      </c>
      <c r="AQ106" s="11" t="str">
        <f t="shared" si="119"/>
        <v xml:space="preserve"> </v>
      </c>
      <c r="AR106" s="230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5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5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8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12" t="s">
        <v>148</v>
      </c>
      <c r="F107" s="313"/>
      <c r="G107" s="67"/>
      <c r="H107" s="72"/>
      <c r="I107" s="27"/>
      <c r="J107" s="195">
        <f>27%</f>
        <v>0.27</v>
      </c>
      <c r="K107" s="214">
        <f t="shared" si="164"/>
        <v>0</v>
      </c>
      <c r="L107" s="20">
        <f t="shared" si="141"/>
        <v>0</v>
      </c>
      <c r="M107" s="73">
        <f t="shared" si="142"/>
        <v>0</v>
      </c>
      <c r="N107" s="215">
        <f>100%</f>
        <v>1</v>
      </c>
      <c r="O107" s="194">
        <f t="shared" si="165"/>
        <v>0</v>
      </c>
      <c r="P107" s="141"/>
      <c r="Q107" s="20">
        <f t="shared" si="143"/>
        <v>0</v>
      </c>
      <c r="R107" s="142"/>
      <c r="S107" s="215">
        <f>100%</f>
        <v>1</v>
      </c>
      <c r="T107" s="194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5">
        <f t="shared" si="147"/>
        <v>0.27</v>
      </c>
      <c r="AD107" s="214">
        <f t="shared" si="167"/>
        <v>0</v>
      </c>
      <c r="AE107" s="20">
        <f t="shared" si="148"/>
        <v>0</v>
      </c>
      <c r="AF107" s="21">
        <f t="shared" si="149"/>
        <v>0</v>
      </c>
      <c r="AG107" s="215">
        <f t="shared" si="150"/>
        <v>1</v>
      </c>
      <c r="AH107" s="194">
        <f t="shared" si="168"/>
        <v>0</v>
      </c>
      <c r="AI107" s="141"/>
      <c r="AJ107" s="20">
        <f t="shared" si="151"/>
        <v>0</v>
      </c>
      <c r="AK107" s="142"/>
      <c r="AL107" s="215">
        <f t="shared" si="152"/>
        <v>1</v>
      </c>
      <c r="AM107" s="194">
        <f t="shared" si="169"/>
        <v>0</v>
      </c>
      <c r="AN107" s="141"/>
      <c r="AO107" s="143">
        <f t="shared" si="153"/>
        <v>0</v>
      </c>
      <c r="AP107" s="208">
        <f t="shared" si="170"/>
        <v>0</v>
      </c>
      <c r="AQ107" s="11" t="str">
        <f t="shared" si="119"/>
        <v xml:space="preserve"> </v>
      </c>
      <c r="AR107" s="230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5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5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8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12" t="s">
        <v>148</v>
      </c>
      <c r="F108" s="313"/>
      <c r="G108" s="67"/>
      <c r="H108" s="72"/>
      <c r="I108" s="27"/>
      <c r="J108" s="195">
        <f>27%</f>
        <v>0.27</v>
      </c>
      <c r="K108" s="214">
        <f t="shared" si="164"/>
        <v>0</v>
      </c>
      <c r="L108" s="20">
        <f t="shared" si="141"/>
        <v>0</v>
      </c>
      <c r="M108" s="73">
        <f t="shared" si="142"/>
        <v>0</v>
      </c>
      <c r="N108" s="215">
        <f>100%</f>
        <v>1</v>
      </c>
      <c r="O108" s="194">
        <f t="shared" si="165"/>
        <v>0</v>
      </c>
      <c r="P108" s="141"/>
      <c r="Q108" s="20">
        <f t="shared" si="143"/>
        <v>0</v>
      </c>
      <c r="R108" s="142"/>
      <c r="S108" s="215">
        <f>100%</f>
        <v>1</v>
      </c>
      <c r="T108" s="194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5">
        <f t="shared" si="147"/>
        <v>0.27</v>
      </c>
      <c r="AD108" s="214">
        <f t="shared" si="167"/>
        <v>0</v>
      </c>
      <c r="AE108" s="20">
        <f t="shared" si="148"/>
        <v>0</v>
      </c>
      <c r="AF108" s="21">
        <f t="shared" si="149"/>
        <v>0</v>
      </c>
      <c r="AG108" s="215">
        <f t="shared" si="150"/>
        <v>1</v>
      </c>
      <c r="AH108" s="194">
        <f t="shared" si="168"/>
        <v>0</v>
      </c>
      <c r="AI108" s="141"/>
      <c r="AJ108" s="20">
        <f t="shared" si="151"/>
        <v>0</v>
      </c>
      <c r="AK108" s="142"/>
      <c r="AL108" s="215">
        <f t="shared" si="152"/>
        <v>1</v>
      </c>
      <c r="AM108" s="194">
        <f t="shared" si="169"/>
        <v>0</v>
      </c>
      <c r="AN108" s="141"/>
      <c r="AO108" s="143">
        <f t="shared" si="153"/>
        <v>0</v>
      </c>
      <c r="AP108" s="208">
        <f t="shared" si="170"/>
        <v>0</v>
      </c>
      <c r="AQ108" s="11" t="str">
        <f t="shared" si="119"/>
        <v xml:space="preserve"> </v>
      </c>
      <c r="AR108" s="230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5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5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8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12" t="s">
        <v>148</v>
      </c>
      <c r="F109" s="313"/>
      <c r="G109" s="67"/>
      <c r="H109" s="72"/>
      <c r="I109" s="27"/>
      <c r="J109" s="195">
        <f>27%</f>
        <v>0.27</v>
      </c>
      <c r="K109" s="214">
        <f t="shared" si="164"/>
        <v>0</v>
      </c>
      <c r="L109" s="20">
        <f t="shared" si="141"/>
        <v>0</v>
      </c>
      <c r="M109" s="73">
        <f t="shared" si="142"/>
        <v>0</v>
      </c>
      <c r="N109" s="215">
        <f>100%</f>
        <v>1</v>
      </c>
      <c r="O109" s="194">
        <f t="shared" si="165"/>
        <v>0</v>
      </c>
      <c r="P109" s="141"/>
      <c r="Q109" s="20">
        <f t="shared" si="143"/>
        <v>0</v>
      </c>
      <c r="R109" s="142"/>
      <c r="S109" s="215">
        <f>100%</f>
        <v>1</v>
      </c>
      <c r="T109" s="194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5">
        <f t="shared" si="147"/>
        <v>0.27</v>
      </c>
      <c r="AD109" s="214">
        <f t="shared" si="167"/>
        <v>0</v>
      </c>
      <c r="AE109" s="20">
        <f t="shared" si="148"/>
        <v>0</v>
      </c>
      <c r="AF109" s="21">
        <f t="shared" si="149"/>
        <v>0</v>
      </c>
      <c r="AG109" s="215">
        <f t="shared" si="150"/>
        <v>1</v>
      </c>
      <c r="AH109" s="194">
        <f t="shared" si="168"/>
        <v>0</v>
      </c>
      <c r="AI109" s="141"/>
      <c r="AJ109" s="20">
        <f t="shared" si="151"/>
        <v>0</v>
      </c>
      <c r="AK109" s="142"/>
      <c r="AL109" s="215">
        <f t="shared" si="152"/>
        <v>1</v>
      </c>
      <c r="AM109" s="194">
        <f t="shared" si="169"/>
        <v>0</v>
      </c>
      <c r="AN109" s="141"/>
      <c r="AO109" s="143">
        <f t="shared" si="153"/>
        <v>0</v>
      </c>
      <c r="AP109" s="208">
        <f t="shared" si="170"/>
        <v>0</v>
      </c>
      <c r="AQ109" s="11" t="str">
        <f t="shared" si="119"/>
        <v xml:space="preserve"> </v>
      </c>
      <c r="AR109" s="230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5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5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8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12" t="s">
        <v>148</v>
      </c>
      <c r="F110" s="313"/>
      <c r="G110" s="67"/>
      <c r="H110" s="72"/>
      <c r="I110" s="27"/>
      <c r="J110" s="195">
        <f>27%</f>
        <v>0.27</v>
      </c>
      <c r="K110" s="214">
        <f t="shared" si="164"/>
        <v>0</v>
      </c>
      <c r="L110" s="20">
        <f t="shared" si="141"/>
        <v>0</v>
      </c>
      <c r="M110" s="73">
        <f t="shared" si="142"/>
        <v>0</v>
      </c>
      <c r="N110" s="215">
        <f>100%</f>
        <v>1</v>
      </c>
      <c r="O110" s="194">
        <f t="shared" si="165"/>
        <v>0</v>
      </c>
      <c r="P110" s="141"/>
      <c r="Q110" s="20">
        <f t="shared" si="143"/>
        <v>0</v>
      </c>
      <c r="R110" s="142"/>
      <c r="S110" s="215">
        <f>100%</f>
        <v>1</v>
      </c>
      <c r="T110" s="194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5">
        <f t="shared" si="147"/>
        <v>0.27</v>
      </c>
      <c r="AD110" s="214">
        <f t="shared" si="167"/>
        <v>0</v>
      </c>
      <c r="AE110" s="20">
        <f t="shared" si="148"/>
        <v>0</v>
      </c>
      <c r="AF110" s="21">
        <f t="shared" si="149"/>
        <v>0</v>
      </c>
      <c r="AG110" s="215">
        <f t="shared" si="150"/>
        <v>1</v>
      </c>
      <c r="AH110" s="194">
        <f t="shared" si="168"/>
        <v>0</v>
      </c>
      <c r="AI110" s="141"/>
      <c r="AJ110" s="20">
        <f t="shared" si="151"/>
        <v>0</v>
      </c>
      <c r="AK110" s="142"/>
      <c r="AL110" s="215">
        <f t="shared" si="152"/>
        <v>1</v>
      </c>
      <c r="AM110" s="194">
        <f t="shared" si="169"/>
        <v>0</v>
      </c>
      <c r="AN110" s="141"/>
      <c r="AO110" s="143">
        <f t="shared" si="153"/>
        <v>0</v>
      </c>
      <c r="AP110" s="208">
        <f t="shared" si="170"/>
        <v>0</v>
      </c>
      <c r="AQ110" s="11" t="str">
        <f t="shared" si="119"/>
        <v xml:space="preserve"> </v>
      </c>
      <c r="AR110" s="230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5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5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8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12" t="s">
        <v>148</v>
      </c>
      <c r="F111" s="313"/>
      <c r="G111" s="67"/>
      <c r="H111" s="72"/>
      <c r="I111" s="27"/>
      <c r="J111" s="195">
        <f>27%</f>
        <v>0.27</v>
      </c>
      <c r="K111" s="214">
        <f t="shared" si="164"/>
        <v>0</v>
      </c>
      <c r="L111" s="20">
        <f t="shared" si="141"/>
        <v>0</v>
      </c>
      <c r="M111" s="73">
        <f t="shared" si="142"/>
        <v>0</v>
      </c>
      <c r="N111" s="215">
        <f>100%</f>
        <v>1</v>
      </c>
      <c r="O111" s="194">
        <f t="shared" si="165"/>
        <v>0</v>
      </c>
      <c r="P111" s="141"/>
      <c r="Q111" s="20">
        <f t="shared" si="143"/>
        <v>0</v>
      </c>
      <c r="R111" s="142"/>
      <c r="S111" s="215">
        <f>100%</f>
        <v>1</v>
      </c>
      <c r="T111" s="194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5">
        <f t="shared" si="147"/>
        <v>0.27</v>
      </c>
      <c r="AD111" s="214">
        <f t="shared" si="167"/>
        <v>0</v>
      </c>
      <c r="AE111" s="20">
        <f t="shared" si="148"/>
        <v>0</v>
      </c>
      <c r="AF111" s="21">
        <f t="shared" si="149"/>
        <v>0</v>
      </c>
      <c r="AG111" s="215">
        <f t="shared" si="150"/>
        <v>1</v>
      </c>
      <c r="AH111" s="194">
        <f t="shared" si="168"/>
        <v>0</v>
      </c>
      <c r="AI111" s="141"/>
      <c r="AJ111" s="20">
        <f t="shared" si="151"/>
        <v>0</v>
      </c>
      <c r="AK111" s="142"/>
      <c r="AL111" s="215">
        <f t="shared" si="152"/>
        <v>1</v>
      </c>
      <c r="AM111" s="194">
        <f t="shared" si="169"/>
        <v>0</v>
      </c>
      <c r="AN111" s="141"/>
      <c r="AO111" s="143">
        <f t="shared" si="153"/>
        <v>0</v>
      </c>
      <c r="AP111" s="208">
        <f t="shared" si="170"/>
        <v>0</v>
      </c>
      <c r="AQ111" s="11" t="str">
        <f t="shared" si="119"/>
        <v xml:space="preserve"> </v>
      </c>
      <c r="AR111" s="230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5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5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8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12" t="s">
        <v>148</v>
      </c>
      <c r="F112" s="313"/>
      <c r="G112" s="67"/>
      <c r="H112" s="72"/>
      <c r="I112" s="27"/>
      <c r="J112" s="195">
        <f>27%</f>
        <v>0.27</v>
      </c>
      <c r="K112" s="214">
        <f t="shared" si="164"/>
        <v>0</v>
      </c>
      <c r="L112" s="20">
        <f t="shared" si="141"/>
        <v>0</v>
      </c>
      <c r="M112" s="73">
        <f t="shared" si="142"/>
        <v>0</v>
      </c>
      <c r="N112" s="215">
        <f>100%</f>
        <v>1</v>
      </c>
      <c r="O112" s="194">
        <f t="shared" si="165"/>
        <v>0</v>
      </c>
      <c r="P112" s="141"/>
      <c r="Q112" s="20">
        <f t="shared" si="143"/>
        <v>0</v>
      </c>
      <c r="R112" s="142"/>
      <c r="S112" s="215">
        <f>100%</f>
        <v>1</v>
      </c>
      <c r="T112" s="194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5">
        <f t="shared" si="147"/>
        <v>0.27</v>
      </c>
      <c r="AD112" s="214">
        <f t="shared" si="167"/>
        <v>0</v>
      </c>
      <c r="AE112" s="20">
        <f t="shared" si="148"/>
        <v>0</v>
      </c>
      <c r="AF112" s="21">
        <f t="shared" si="149"/>
        <v>0</v>
      </c>
      <c r="AG112" s="215">
        <f t="shared" si="150"/>
        <v>1</v>
      </c>
      <c r="AH112" s="194">
        <f t="shared" si="168"/>
        <v>0</v>
      </c>
      <c r="AI112" s="141"/>
      <c r="AJ112" s="20">
        <f t="shared" si="151"/>
        <v>0</v>
      </c>
      <c r="AK112" s="142"/>
      <c r="AL112" s="215">
        <f t="shared" si="152"/>
        <v>1</v>
      </c>
      <c r="AM112" s="194">
        <f t="shared" si="169"/>
        <v>0</v>
      </c>
      <c r="AN112" s="141"/>
      <c r="AO112" s="143">
        <f t="shared" si="153"/>
        <v>0</v>
      </c>
      <c r="AP112" s="208">
        <f t="shared" si="170"/>
        <v>0</v>
      </c>
      <c r="AQ112" s="11" t="str">
        <f t="shared" si="119"/>
        <v xml:space="preserve"> </v>
      </c>
      <c r="AR112" s="230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5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5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8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12" t="s">
        <v>148</v>
      </c>
      <c r="F113" s="313"/>
      <c r="G113" s="67"/>
      <c r="H113" s="72"/>
      <c r="I113" s="27"/>
      <c r="J113" s="195">
        <f>27%</f>
        <v>0.27</v>
      </c>
      <c r="K113" s="214">
        <f t="shared" si="164"/>
        <v>0</v>
      </c>
      <c r="L113" s="20">
        <f t="shared" si="141"/>
        <v>0</v>
      </c>
      <c r="M113" s="73">
        <f t="shared" si="142"/>
        <v>0</v>
      </c>
      <c r="N113" s="215">
        <f>100%</f>
        <v>1</v>
      </c>
      <c r="O113" s="194">
        <f t="shared" si="165"/>
        <v>0</v>
      </c>
      <c r="P113" s="141"/>
      <c r="Q113" s="20">
        <f t="shared" si="143"/>
        <v>0</v>
      </c>
      <c r="R113" s="142"/>
      <c r="S113" s="215">
        <f>100%</f>
        <v>1</v>
      </c>
      <c r="T113" s="194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5">
        <f t="shared" si="147"/>
        <v>0.27</v>
      </c>
      <c r="AD113" s="214">
        <f t="shared" si="167"/>
        <v>0</v>
      </c>
      <c r="AE113" s="20">
        <f t="shared" si="148"/>
        <v>0</v>
      </c>
      <c r="AF113" s="21">
        <f t="shared" si="149"/>
        <v>0</v>
      </c>
      <c r="AG113" s="215">
        <f t="shared" si="150"/>
        <v>1</v>
      </c>
      <c r="AH113" s="194">
        <f t="shared" si="168"/>
        <v>0</v>
      </c>
      <c r="AI113" s="141"/>
      <c r="AJ113" s="20">
        <f t="shared" si="151"/>
        <v>0</v>
      </c>
      <c r="AK113" s="142"/>
      <c r="AL113" s="215">
        <f t="shared" si="152"/>
        <v>1</v>
      </c>
      <c r="AM113" s="194">
        <f t="shared" si="169"/>
        <v>0</v>
      </c>
      <c r="AN113" s="141"/>
      <c r="AO113" s="143">
        <f t="shared" si="153"/>
        <v>0</v>
      </c>
      <c r="AP113" s="208">
        <f>AH113-O113</f>
        <v>0</v>
      </c>
      <c r="AQ113" s="11" t="str">
        <f t="shared" si="119"/>
        <v xml:space="preserve"> </v>
      </c>
      <c r="AR113" s="230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5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5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8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03" t="s">
        <v>7</v>
      </c>
      <c r="E114" s="304"/>
      <c r="F114" s="305"/>
      <c r="G114" s="65"/>
      <c r="H114" s="70"/>
      <c r="I114" s="26"/>
      <c r="J114" s="26"/>
      <c r="K114" s="133"/>
      <c r="L114" s="5"/>
      <c r="M114" s="71">
        <f>O114+Q114</f>
        <v>0</v>
      </c>
      <c r="N114" s="216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6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6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6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9"/>
      <c r="AQ114" s="11" t="str">
        <f t="shared" si="119"/>
        <v xml:space="preserve"> </v>
      </c>
      <c r="AR114" s="230"/>
      <c r="AS114" s="23"/>
      <c r="AT114" s="26"/>
      <c r="AU114" s="26"/>
      <c r="AV114" s="5"/>
      <c r="AW114" s="6">
        <f>AY114+BA114</f>
        <v>0</v>
      </c>
      <c r="AX114" s="216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6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9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2" t="s">
        <v>148</v>
      </c>
      <c r="F115" s="302"/>
      <c r="G115" s="67"/>
      <c r="H115" s="72"/>
      <c r="I115" s="27"/>
      <c r="J115" s="195">
        <f>27%</f>
        <v>0.27</v>
      </c>
      <c r="K115" s="214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5">
        <f>100%</f>
        <v>1</v>
      </c>
      <c r="O115" s="194">
        <f>ROUND((M115*N115),0)</f>
        <v>0</v>
      </c>
      <c r="P115" s="141"/>
      <c r="Q115" s="20">
        <f t="shared" ref="Q115:Q134" si="177">M115-O115</f>
        <v>0</v>
      </c>
      <c r="R115" s="142"/>
      <c r="S115" s="215">
        <f>100%</f>
        <v>1</v>
      </c>
      <c r="T115" s="194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5">
        <f t="shared" ref="AC115:AC134" si="181">J115</f>
        <v>0.27</v>
      </c>
      <c r="AD115" s="214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5">
        <f t="shared" ref="AG115:AG134" si="184">N115</f>
        <v>1</v>
      </c>
      <c r="AH115" s="194">
        <f>ROUND((AF115*AG115),0)</f>
        <v>0</v>
      </c>
      <c r="AI115" s="141"/>
      <c r="AJ115" s="20">
        <f t="shared" ref="AJ115:AJ134" si="185">AF115-AH115</f>
        <v>0</v>
      </c>
      <c r="AK115" s="142"/>
      <c r="AL115" s="215">
        <f t="shared" ref="AL115:AL134" si="186">S115</f>
        <v>1</v>
      </c>
      <c r="AM115" s="194">
        <f>ROUND((AL115*AH115),0)</f>
        <v>0</v>
      </c>
      <c r="AN115" s="141"/>
      <c r="AO115" s="143">
        <f t="shared" ref="AO115:AO134" si="187">AH115-AM115</f>
        <v>0</v>
      </c>
      <c r="AP115" s="208">
        <f>AH115-O115</f>
        <v>0</v>
      </c>
      <c r="AQ115" s="11" t="str">
        <f t="shared" si="119"/>
        <v xml:space="preserve"> </v>
      </c>
      <c r="AR115" s="230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5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5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8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2" t="s">
        <v>148</v>
      </c>
      <c r="F116" s="302"/>
      <c r="G116" s="67"/>
      <c r="H116" s="72"/>
      <c r="I116" s="27"/>
      <c r="J116" s="195">
        <f>27%</f>
        <v>0.27</v>
      </c>
      <c r="K116" s="214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5">
        <f>100%</f>
        <v>1</v>
      </c>
      <c r="O116" s="194">
        <f t="shared" ref="O116:O134" si="199">ROUND((M116*N116),0)</f>
        <v>0</v>
      </c>
      <c r="P116" s="141"/>
      <c r="Q116" s="20">
        <f t="shared" si="177"/>
        <v>0</v>
      </c>
      <c r="R116" s="142"/>
      <c r="S116" s="215">
        <f>100%</f>
        <v>1</v>
      </c>
      <c r="T116" s="194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5">
        <f t="shared" si="181"/>
        <v>0.27</v>
      </c>
      <c r="AD116" s="214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5">
        <f t="shared" si="184"/>
        <v>1</v>
      </c>
      <c r="AH116" s="194">
        <f t="shared" ref="AH116:AH134" si="202">ROUND((AF116*AG116),0)</f>
        <v>0</v>
      </c>
      <c r="AI116" s="141"/>
      <c r="AJ116" s="20">
        <f t="shared" si="185"/>
        <v>0</v>
      </c>
      <c r="AK116" s="142"/>
      <c r="AL116" s="215">
        <f t="shared" si="186"/>
        <v>1</v>
      </c>
      <c r="AM116" s="194">
        <f t="shared" ref="AM116:AM134" si="203">ROUND((AL116*AH116),0)</f>
        <v>0</v>
      </c>
      <c r="AN116" s="141"/>
      <c r="AO116" s="143">
        <f t="shared" si="187"/>
        <v>0</v>
      </c>
      <c r="AP116" s="208">
        <f t="shared" ref="AP116:AP133" si="204">AH116-O116</f>
        <v>0</v>
      </c>
      <c r="AQ116" s="11" t="str">
        <f t="shared" si="119"/>
        <v xml:space="preserve"> </v>
      </c>
      <c r="AR116" s="230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5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5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8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2" t="s">
        <v>148</v>
      </c>
      <c r="F117" s="302"/>
      <c r="G117" s="67"/>
      <c r="H117" s="72"/>
      <c r="I117" s="27"/>
      <c r="J117" s="195">
        <f>27%</f>
        <v>0.27</v>
      </c>
      <c r="K117" s="214">
        <f t="shared" si="198"/>
        <v>0</v>
      </c>
      <c r="L117" s="20">
        <f t="shared" si="175"/>
        <v>0</v>
      </c>
      <c r="M117" s="73">
        <f t="shared" si="176"/>
        <v>0</v>
      </c>
      <c r="N117" s="215">
        <f>100%</f>
        <v>1</v>
      </c>
      <c r="O117" s="194">
        <f t="shared" si="199"/>
        <v>0</v>
      </c>
      <c r="P117" s="141"/>
      <c r="Q117" s="20">
        <f t="shared" si="177"/>
        <v>0</v>
      </c>
      <c r="R117" s="142"/>
      <c r="S117" s="215">
        <f>100%</f>
        <v>1</v>
      </c>
      <c r="T117" s="194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5">
        <f t="shared" si="181"/>
        <v>0.27</v>
      </c>
      <c r="AD117" s="214">
        <f t="shared" si="201"/>
        <v>0</v>
      </c>
      <c r="AE117" s="20">
        <f t="shared" si="182"/>
        <v>0</v>
      </c>
      <c r="AF117" s="21">
        <f t="shared" si="183"/>
        <v>0</v>
      </c>
      <c r="AG117" s="215">
        <f t="shared" si="184"/>
        <v>1</v>
      </c>
      <c r="AH117" s="194">
        <f t="shared" si="202"/>
        <v>0</v>
      </c>
      <c r="AI117" s="141"/>
      <c r="AJ117" s="20">
        <f t="shared" si="185"/>
        <v>0</v>
      </c>
      <c r="AK117" s="142"/>
      <c r="AL117" s="215">
        <f t="shared" si="186"/>
        <v>1</v>
      </c>
      <c r="AM117" s="194">
        <f t="shared" si="203"/>
        <v>0</v>
      </c>
      <c r="AN117" s="141"/>
      <c r="AO117" s="143">
        <f t="shared" si="187"/>
        <v>0</v>
      </c>
      <c r="AP117" s="208">
        <f t="shared" si="204"/>
        <v>0</v>
      </c>
      <c r="AQ117" s="11" t="str">
        <f t="shared" si="119"/>
        <v xml:space="preserve"> </v>
      </c>
      <c r="AR117" s="230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5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5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8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2" t="s">
        <v>148</v>
      </c>
      <c r="F118" s="302"/>
      <c r="G118" s="67"/>
      <c r="H118" s="72"/>
      <c r="I118" s="27"/>
      <c r="J118" s="195">
        <f>27%</f>
        <v>0.27</v>
      </c>
      <c r="K118" s="214">
        <f t="shared" si="198"/>
        <v>0</v>
      </c>
      <c r="L118" s="20">
        <f t="shared" si="175"/>
        <v>0</v>
      </c>
      <c r="M118" s="73">
        <f t="shared" si="176"/>
        <v>0</v>
      </c>
      <c r="N118" s="215">
        <f>100%</f>
        <v>1</v>
      </c>
      <c r="O118" s="194">
        <f t="shared" si="199"/>
        <v>0</v>
      </c>
      <c r="P118" s="141"/>
      <c r="Q118" s="20">
        <f t="shared" si="177"/>
        <v>0</v>
      </c>
      <c r="R118" s="142"/>
      <c r="S118" s="215">
        <f>100%</f>
        <v>1</v>
      </c>
      <c r="T118" s="194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5">
        <f t="shared" si="181"/>
        <v>0.27</v>
      </c>
      <c r="AD118" s="214">
        <f t="shared" si="201"/>
        <v>0</v>
      </c>
      <c r="AE118" s="20">
        <f t="shared" si="182"/>
        <v>0</v>
      </c>
      <c r="AF118" s="21">
        <f t="shared" si="183"/>
        <v>0</v>
      </c>
      <c r="AG118" s="215">
        <f t="shared" si="184"/>
        <v>1</v>
      </c>
      <c r="AH118" s="194">
        <f t="shared" si="202"/>
        <v>0</v>
      </c>
      <c r="AI118" s="141"/>
      <c r="AJ118" s="20">
        <f t="shared" si="185"/>
        <v>0</v>
      </c>
      <c r="AK118" s="142"/>
      <c r="AL118" s="215">
        <f t="shared" si="186"/>
        <v>1</v>
      </c>
      <c r="AM118" s="194">
        <f t="shared" si="203"/>
        <v>0</v>
      </c>
      <c r="AN118" s="141"/>
      <c r="AO118" s="143">
        <f t="shared" si="187"/>
        <v>0</v>
      </c>
      <c r="AP118" s="208">
        <f t="shared" si="204"/>
        <v>0</v>
      </c>
      <c r="AQ118" s="11" t="str">
        <f t="shared" si="119"/>
        <v xml:space="preserve"> </v>
      </c>
      <c r="AR118" s="230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5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5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8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2" t="s">
        <v>148</v>
      </c>
      <c r="F119" s="302"/>
      <c r="G119" s="67"/>
      <c r="H119" s="72"/>
      <c r="I119" s="27"/>
      <c r="J119" s="195">
        <f>27%</f>
        <v>0.27</v>
      </c>
      <c r="K119" s="214">
        <f t="shared" si="198"/>
        <v>0</v>
      </c>
      <c r="L119" s="20">
        <f t="shared" si="175"/>
        <v>0</v>
      </c>
      <c r="M119" s="73">
        <f t="shared" si="176"/>
        <v>0</v>
      </c>
      <c r="N119" s="215">
        <f>100%</f>
        <v>1</v>
      </c>
      <c r="O119" s="194">
        <f t="shared" si="199"/>
        <v>0</v>
      </c>
      <c r="P119" s="141"/>
      <c r="Q119" s="20">
        <f t="shared" si="177"/>
        <v>0</v>
      </c>
      <c r="R119" s="142"/>
      <c r="S119" s="215">
        <f>100%</f>
        <v>1</v>
      </c>
      <c r="T119" s="194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5">
        <f t="shared" si="181"/>
        <v>0.27</v>
      </c>
      <c r="AD119" s="214">
        <f t="shared" si="201"/>
        <v>0</v>
      </c>
      <c r="AE119" s="20">
        <f t="shared" si="182"/>
        <v>0</v>
      </c>
      <c r="AF119" s="21">
        <f t="shared" si="183"/>
        <v>0</v>
      </c>
      <c r="AG119" s="215">
        <f t="shared" si="184"/>
        <v>1</v>
      </c>
      <c r="AH119" s="194">
        <f t="shared" si="202"/>
        <v>0</v>
      </c>
      <c r="AI119" s="141"/>
      <c r="AJ119" s="20">
        <f t="shared" si="185"/>
        <v>0</v>
      </c>
      <c r="AK119" s="142"/>
      <c r="AL119" s="215">
        <f t="shared" si="186"/>
        <v>1</v>
      </c>
      <c r="AM119" s="194">
        <f t="shared" si="203"/>
        <v>0</v>
      </c>
      <c r="AN119" s="141"/>
      <c r="AO119" s="143">
        <f t="shared" si="187"/>
        <v>0</v>
      </c>
      <c r="AP119" s="208">
        <f t="shared" si="204"/>
        <v>0</v>
      </c>
      <c r="AQ119" s="11" t="str">
        <f t="shared" si="119"/>
        <v xml:space="preserve"> </v>
      </c>
      <c r="AR119" s="230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5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5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8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2" t="s">
        <v>148</v>
      </c>
      <c r="F120" s="302"/>
      <c r="G120" s="67"/>
      <c r="H120" s="72"/>
      <c r="I120" s="27"/>
      <c r="J120" s="195">
        <f>27%</f>
        <v>0.27</v>
      </c>
      <c r="K120" s="214">
        <f t="shared" si="198"/>
        <v>0</v>
      </c>
      <c r="L120" s="20">
        <f t="shared" si="175"/>
        <v>0</v>
      </c>
      <c r="M120" s="73">
        <f t="shared" si="176"/>
        <v>0</v>
      </c>
      <c r="N120" s="215">
        <f>100%</f>
        <v>1</v>
      </c>
      <c r="O120" s="194">
        <f t="shared" si="199"/>
        <v>0</v>
      </c>
      <c r="P120" s="141"/>
      <c r="Q120" s="20">
        <f t="shared" si="177"/>
        <v>0</v>
      </c>
      <c r="R120" s="142"/>
      <c r="S120" s="215">
        <f>100%</f>
        <v>1</v>
      </c>
      <c r="T120" s="194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5">
        <f t="shared" si="181"/>
        <v>0.27</v>
      </c>
      <c r="AD120" s="214">
        <f t="shared" si="201"/>
        <v>0</v>
      </c>
      <c r="AE120" s="20">
        <f t="shared" si="182"/>
        <v>0</v>
      </c>
      <c r="AF120" s="21">
        <f t="shared" si="183"/>
        <v>0</v>
      </c>
      <c r="AG120" s="215">
        <f t="shared" si="184"/>
        <v>1</v>
      </c>
      <c r="AH120" s="194">
        <f t="shared" si="202"/>
        <v>0</v>
      </c>
      <c r="AI120" s="141"/>
      <c r="AJ120" s="20">
        <f t="shared" si="185"/>
        <v>0</v>
      </c>
      <c r="AK120" s="142"/>
      <c r="AL120" s="215">
        <f t="shared" si="186"/>
        <v>1</v>
      </c>
      <c r="AM120" s="194">
        <f t="shared" si="203"/>
        <v>0</v>
      </c>
      <c r="AN120" s="141"/>
      <c r="AO120" s="143">
        <f t="shared" si="187"/>
        <v>0</v>
      </c>
      <c r="AP120" s="208">
        <f t="shared" si="204"/>
        <v>0</v>
      </c>
      <c r="AQ120" s="11" t="str">
        <f t="shared" si="119"/>
        <v xml:space="preserve"> </v>
      </c>
      <c r="AR120" s="230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5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5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8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2" t="s">
        <v>148</v>
      </c>
      <c r="F121" s="302"/>
      <c r="G121" s="67"/>
      <c r="H121" s="72"/>
      <c r="I121" s="27"/>
      <c r="J121" s="195">
        <f>27%</f>
        <v>0.27</v>
      </c>
      <c r="K121" s="214">
        <f t="shared" si="198"/>
        <v>0</v>
      </c>
      <c r="L121" s="20">
        <f t="shared" si="175"/>
        <v>0</v>
      </c>
      <c r="M121" s="73">
        <f t="shared" si="176"/>
        <v>0</v>
      </c>
      <c r="N121" s="215">
        <f>100%</f>
        <v>1</v>
      </c>
      <c r="O121" s="194">
        <f t="shared" si="199"/>
        <v>0</v>
      </c>
      <c r="P121" s="141"/>
      <c r="Q121" s="20">
        <f t="shared" si="177"/>
        <v>0</v>
      </c>
      <c r="R121" s="142"/>
      <c r="S121" s="215">
        <f>100%</f>
        <v>1</v>
      </c>
      <c r="T121" s="194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5">
        <f t="shared" si="181"/>
        <v>0.27</v>
      </c>
      <c r="AD121" s="214">
        <f t="shared" si="201"/>
        <v>0</v>
      </c>
      <c r="AE121" s="20">
        <f t="shared" si="182"/>
        <v>0</v>
      </c>
      <c r="AF121" s="21">
        <f t="shared" si="183"/>
        <v>0</v>
      </c>
      <c r="AG121" s="215">
        <f t="shared" si="184"/>
        <v>1</v>
      </c>
      <c r="AH121" s="194">
        <f t="shared" si="202"/>
        <v>0</v>
      </c>
      <c r="AI121" s="141"/>
      <c r="AJ121" s="20">
        <f t="shared" si="185"/>
        <v>0</v>
      </c>
      <c r="AK121" s="142"/>
      <c r="AL121" s="215">
        <f t="shared" si="186"/>
        <v>1</v>
      </c>
      <c r="AM121" s="194">
        <f t="shared" si="203"/>
        <v>0</v>
      </c>
      <c r="AN121" s="141"/>
      <c r="AO121" s="143">
        <f t="shared" si="187"/>
        <v>0</v>
      </c>
      <c r="AP121" s="208">
        <f t="shared" si="204"/>
        <v>0</v>
      </c>
      <c r="AQ121" s="11" t="str">
        <f t="shared" si="119"/>
        <v xml:space="preserve"> </v>
      </c>
      <c r="AR121" s="230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5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5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8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2" t="s">
        <v>148</v>
      </c>
      <c r="F122" s="302"/>
      <c r="G122" s="67"/>
      <c r="H122" s="72"/>
      <c r="I122" s="27"/>
      <c r="J122" s="195">
        <f>27%</f>
        <v>0.27</v>
      </c>
      <c r="K122" s="214">
        <f t="shared" si="198"/>
        <v>0</v>
      </c>
      <c r="L122" s="20">
        <f t="shared" si="175"/>
        <v>0</v>
      </c>
      <c r="M122" s="73">
        <f t="shared" si="176"/>
        <v>0</v>
      </c>
      <c r="N122" s="215">
        <f>100%</f>
        <v>1</v>
      </c>
      <c r="O122" s="194">
        <f t="shared" si="199"/>
        <v>0</v>
      </c>
      <c r="P122" s="141"/>
      <c r="Q122" s="20">
        <f t="shared" si="177"/>
        <v>0</v>
      </c>
      <c r="R122" s="142"/>
      <c r="S122" s="215">
        <f>100%</f>
        <v>1</v>
      </c>
      <c r="T122" s="194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5">
        <f t="shared" si="181"/>
        <v>0.27</v>
      </c>
      <c r="AD122" s="214">
        <f t="shared" si="201"/>
        <v>0</v>
      </c>
      <c r="AE122" s="20">
        <f t="shared" si="182"/>
        <v>0</v>
      </c>
      <c r="AF122" s="21">
        <f t="shared" si="183"/>
        <v>0</v>
      </c>
      <c r="AG122" s="215">
        <f t="shared" si="184"/>
        <v>1</v>
      </c>
      <c r="AH122" s="194">
        <f t="shared" si="202"/>
        <v>0</v>
      </c>
      <c r="AI122" s="141"/>
      <c r="AJ122" s="20">
        <f t="shared" si="185"/>
        <v>0</v>
      </c>
      <c r="AK122" s="142"/>
      <c r="AL122" s="215">
        <f t="shared" si="186"/>
        <v>1</v>
      </c>
      <c r="AM122" s="194">
        <f t="shared" si="203"/>
        <v>0</v>
      </c>
      <c r="AN122" s="141"/>
      <c r="AO122" s="143">
        <f t="shared" si="187"/>
        <v>0</v>
      </c>
      <c r="AP122" s="208">
        <f t="shared" si="204"/>
        <v>0</v>
      </c>
      <c r="AQ122" s="11" t="str">
        <f t="shared" si="119"/>
        <v xml:space="preserve"> </v>
      </c>
      <c r="AR122" s="230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5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5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8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2" t="s">
        <v>148</v>
      </c>
      <c r="F123" s="302"/>
      <c r="G123" s="67"/>
      <c r="H123" s="72"/>
      <c r="I123" s="27"/>
      <c r="J123" s="195">
        <f>27%</f>
        <v>0.27</v>
      </c>
      <c r="K123" s="214">
        <f t="shared" si="198"/>
        <v>0</v>
      </c>
      <c r="L123" s="20">
        <f t="shared" si="175"/>
        <v>0</v>
      </c>
      <c r="M123" s="73">
        <f t="shared" si="176"/>
        <v>0</v>
      </c>
      <c r="N123" s="215">
        <f>100%</f>
        <v>1</v>
      </c>
      <c r="O123" s="194">
        <f t="shared" si="199"/>
        <v>0</v>
      </c>
      <c r="P123" s="141"/>
      <c r="Q123" s="20">
        <f t="shared" si="177"/>
        <v>0</v>
      </c>
      <c r="R123" s="142"/>
      <c r="S123" s="215">
        <f>100%</f>
        <v>1</v>
      </c>
      <c r="T123" s="194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5">
        <f t="shared" si="181"/>
        <v>0.27</v>
      </c>
      <c r="AD123" s="214">
        <f t="shared" si="201"/>
        <v>0</v>
      </c>
      <c r="AE123" s="20">
        <f t="shared" si="182"/>
        <v>0</v>
      </c>
      <c r="AF123" s="21">
        <f t="shared" si="183"/>
        <v>0</v>
      </c>
      <c r="AG123" s="215">
        <f t="shared" si="184"/>
        <v>1</v>
      </c>
      <c r="AH123" s="194">
        <f t="shared" si="202"/>
        <v>0</v>
      </c>
      <c r="AI123" s="141"/>
      <c r="AJ123" s="20">
        <f t="shared" si="185"/>
        <v>0</v>
      </c>
      <c r="AK123" s="142"/>
      <c r="AL123" s="215">
        <f t="shared" si="186"/>
        <v>1</v>
      </c>
      <c r="AM123" s="194">
        <f t="shared" si="203"/>
        <v>0</v>
      </c>
      <c r="AN123" s="141"/>
      <c r="AO123" s="143">
        <f t="shared" si="187"/>
        <v>0</v>
      </c>
      <c r="AP123" s="208">
        <f t="shared" si="204"/>
        <v>0</v>
      </c>
      <c r="AQ123" s="11" t="str">
        <f t="shared" si="119"/>
        <v xml:space="preserve"> </v>
      </c>
      <c r="AR123" s="230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5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5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8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2" t="s">
        <v>148</v>
      </c>
      <c r="F124" s="302"/>
      <c r="G124" s="67"/>
      <c r="H124" s="72"/>
      <c r="I124" s="27"/>
      <c r="J124" s="195">
        <f>27%</f>
        <v>0.27</v>
      </c>
      <c r="K124" s="214">
        <f t="shared" si="198"/>
        <v>0</v>
      </c>
      <c r="L124" s="20">
        <f t="shared" si="175"/>
        <v>0</v>
      </c>
      <c r="M124" s="73">
        <f t="shared" si="176"/>
        <v>0</v>
      </c>
      <c r="N124" s="215">
        <f>100%</f>
        <v>1</v>
      </c>
      <c r="O124" s="194">
        <f t="shared" si="199"/>
        <v>0</v>
      </c>
      <c r="P124" s="141"/>
      <c r="Q124" s="20">
        <f t="shared" si="177"/>
        <v>0</v>
      </c>
      <c r="R124" s="142"/>
      <c r="S124" s="215">
        <f>100%</f>
        <v>1</v>
      </c>
      <c r="T124" s="194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5">
        <f t="shared" si="181"/>
        <v>0.27</v>
      </c>
      <c r="AD124" s="214">
        <f t="shared" si="201"/>
        <v>0</v>
      </c>
      <c r="AE124" s="20">
        <f t="shared" si="182"/>
        <v>0</v>
      </c>
      <c r="AF124" s="21">
        <f t="shared" si="183"/>
        <v>0</v>
      </c>
      <c r="AG124" s="215">
        <f t="shared" si="184"/>
        <v>1</v>
      </c>
      <c r="AH124" s="194">
        <f t="shared" si="202"/>
        <v>0</v>
      </c>
      <c r="AI124" s="141"/>
      <c r="AJ124" s="20">
        <f t="shared" si="185"/>
        <v>0</v>
      </c>
      <c r="AK124" s="142"/>
      <c r="AL124" s="215">
        <f t="shared" si="186"/>
        <v>1</v>
      </c>
      <c r="AM124" s="194">
        <f t="shared" si="203"/>
        <v>0</v>
      </c>
      <c r="AN124" s="141"/>
      <c r="AO124" s="143">
        <f t="shared" si="187"/>
        <v>0</v>
      </c>
      <c r="AP124" s="208">
        <f t="shared" si="204"/>
        <v>0</v>
      </c>
      <c r="AQ124" s="11" t="str">
        <f t="shared" si="119"/>
        <v xml:space="preserve"> </v>
      </c>
      <c r="AR124" s="230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5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5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8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2" t="s">
        <v>148</v>
      </c>
      <c r="F125" s="302"/>
      <c r="G125" s="67"/>
      <c r="H125" s="72"/>
      <c r="I125" s="27"/>
      <c r="J125" s="195">
        <f>27%</f>
        <v>0.27</v>
      </c>
      <c r="K125" s="214">
        <f t="shared" si="198"/>
        <v>0</v>
      </c>
      <c r="L125" s="20">
        <f t="shared" si="175"/>
        <v>0</v>
      </c>
      <c r="M125" s="73">
        <f t="shared" si="176"/>
        <v>0</v>
      </c>
      <c r="N125" s="215">
        <f>100%</f>
        <v>1</v>
      </c>
      <c r="O125" s="194">
        <f t="shared" si="199"/>
        <v>0</v>
      </c>
      <c r="P125" s="141"/>
      <c r="Q125" s="20">
        <f t="shared" si="177"/>
        <v>0</v>
      </c>
      <c r="R125" s="142"/>
      <c r="S125" s="215">
        <f>100%</f>
        <v>1</v>
      </c>
      <c r="T125" s="194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5">
        <f t="shared" si="181"/>
        <v>0.27</v>
      </c>
      <c r="AD125" s="214">
        <f t="shared" si="201"/>
        <v>0</v>
      </c>
      <c r="AE125" s="20">
        <f t="shared" si="182"/>
        <v>0</v>
      </c>
      <c r="AF125" s="21">
        <f t="shared" si="183"/>
        <v>0</v>
      </c>
      <c r="AG125" s="215">
        <f t="shared" si="184"/>
        <v>1</v>
      </c>
      <c r="AH125" s="194">
        <f t="shared" si="202"/>
        <v>0</v>
      </c>
      <c r="AI125" s="141"/>
      <c r="AJ125" s="20">
        <f t="shared" si="185"/>
        <v>0</v>
      </c>
      <c r="AK125" s="142"/>
      <c r="AL125" s="215">
        <f t="shared" si="186"/>
        <v>1</v>
      </c>
      <c r="AM125" s="194">
        <f t="shared" si="203"/>
        <v>0</v>
      </c>
      <c r="AN125" s="141"/>
      <c r="AO125" s="143">
        <f t="shared" si="187"/>
        <v>0</v>
      </c>
      <c r="AP125" s="208">
        <f t="shared" si="204"/>
        <v>0</v>
      </c>
      <c r="AQ125" s="11" t="str">
        <f t="shared" si="119"/>
        <v xml:space="preserve"> </v>
      </c>
      <c r="AR125" s="230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5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5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8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2" t="s">
        <v>148</v>
      </c>
      <c r="F126" s="302"/>
      <c r="G126" s="67"/>
      <c r="H126" s="72"/>
      <c r="I126" s="27"/>
      <c r="J126" s="195">
        <f>27%</f>
        <v>0.27</v>
      </c>
      <c r="K126" s="214">
        <f t="shared" si="198"/>
        <v>0</v>
      </c>
      <c r="L126" s="20">
        <f t="shared" si="175"/>
        <v>0</v>
      </c>
      <c r="M126" s="73">
        <f t="shared" si="176"/>
        <v>0</v>
      </c>
      <c r="N126" s="215">
        <f>100%</f>
        <v>1</v>
      </c>
      <c r="O126" s="194">
        <f t="shared" si="199"/>
        <v>0</v>
      </c>
      <c r="P126" s="141"/>
      <c r="Q126" s="20">
        <f t="shared" si="177"/>
        <v>0</v>
      </c>
      <c r="R126" s="142"/>
      <c r="S126" s="215">
        <f>100%</f>
        <v>1</v>
      </c>
      <c r="T126" s="194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5">
        <f t="shared" si="181"/>
        <v>0.27</v>
      </c>
      <c r="AD126" s="214">
        <f t="shared" si="201"/>
        <v>0</v>
      </c>
      <c r="AE126" s="20">
        <f t="shared" si="182"/>
        <v>0</v>
      </c>
      <c r="AF126" s="21">
        <f t="shared" si="183"/>
        <v>0</v>
      </c>
      <c r="AG126" s="215">
        <f t="shared" si="184"/>
        <v>1</v>
      </c>
      <c r="AH126" s="194">
        <f t="shared" si="202"/>
        <v>0</v>
      </c>
      <c r="AI126" s="141"/>
      <c r="AJ126" s="20">
        <f t="shared" si="185"/>
        <v>0</v>
      </c>
      <c r="AK126" s="142"/>
      <c r="AL126" s="215">
        <f t="shared" si="186"/>
        <v>1</v>
      </c>
      <c r="AM126" s="194">
        <f t="shared" si="203"/>
        <v>0</v>
      </c>
      <c r="AN126" s="141"/>
      <c r="AO126" s="143">
        <f t="shared" si="187"/>
        <v>0</v>
      </c>
      <c r="AP126" s="208">
        <f t="shared" si="204"/>
        <v>0</v>
      </c>
      <c r="AQ126" s="11" t="str">
        <f t="shared" si="119"/>
        <v xml:space="preserve"> </v>
      </c>
      <c r="AR126" s="230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5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5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8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2" t="s">
        <v>148</v>
      </c>
      <c r="F127" s="302"/>
      <c r="G127" s="67"/>
      <c r="H127" s="72"/>
      <c r="I127" s="27"/>
      <c r="J127" s="195">
        <f>27%</f>
        <v>0.27</v>
      </c>
      <c r="K127" s="214">
        <f t="shared" si="198"/>
        <v>0</v>
      </c>
      <c r="L127" s="20">
        <f t="shared" si="175"/>
        <v>0</v>
      </c>
      <c r="M127" s="73">
        <f t="shared" si="176"/>
        <v>0</v>
      </c>
      <c r="N127" s="215">
        <f>100%</f>
        <v>1</v>
      </c>
      <c r="O127" s="194">
        <f t="shared" si="199"/>
        <v>0</v>
      </c>
      <c r="P127" s="141"/>
      <c r="Q127" s="20">
        <f t="shared" si="177"/>
        <v>0</v>
      </c>
      <c r="R127" s="142"/>
      <c r="S127" s="215">
        <f>100%</f>
        <v>1</v>
      </c>
      <c r="T127" s="194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5">
        <f t="shared" si="181"/>
        <v>0.27</v>
      </c>
      <c r="AD127" s="214">
        <f t="shared" si="201"/>
        <v>0</v>
      </c>
      <c r="AE127" s="20">
        <f t="shared" si="182"/>
        <v>0</v>
      </c>
      <c r="AF127" s="21">
        <f t="shared" si="183"/>
        <v>0</v>
      </c>
      <c r="AG127" s="215">
        <f t="shared" si="184"/>
        <v>1</v>
      </c>
      <c r="AH127" s="194">
        <f t="shared" si="202"/>
        <v>0</v>
      </c>
      <c r="AI127" s="141"/>
      <c r="AJ127" s="20">
        <f t="shared" si="185"/>
        <v>0</v>
      </c>
      <c r="AK127" s="142"/>
      <c r="AL127" s="215">
        <f t="shared" si="186"/>
        <v>1</v>
      </c>
      <c r="AM127" s="194">
        <f t="shared" si="203"/>
        <v>0</v>
      </c>
      <c r="AN127" s="141"/>
      <c r="AO127" s="143">
        <f t="shared" si="187"/>
        <v>0</v>
      </c>
      <c r="AP127" s="208">
        <f t="shared" si="204"/>
        <v>0</v>
      </c>
      <c r="AQ127" s="11" t="str">
        <f t="shared" si="119"/>
        <v xml:space="preserve"> </v>
      </c>
      <c r="AR127" s="230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5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5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8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2" t="s">
        <v>148</v>
      </c>
      <c r="F128" s="302"/>
      <c r="G128" s="67"/>
      <c r="H128" s="72"/>
      <c r="I128" s="27"/>
      <c r="J128" s="195">
        <f>27%</f>
        <v>0.27</v>
      </c>
      <c r="K128" s="214">
        <f t="shared" si="198"/>
        <v>0</v>
      </c>
      <c r="L128" s="20">
        <f t="shared" si="175"/>
        <v>0</v>
      </c>
      <c r="M128" s="73">
        <f t="shared" si="176"/>
        <v>0</v>
      </c>
      <c r="N128" s="215">
        <f>100%</f>
        <v>1</v>
      </c>
      <c r="O128" s="194">
        <f t="shared" si="199"/>
        <v>0</v>
      </c>
      <c r="P128" s="141"/>
      <c r="Q128" s="20">
        <f t="shared" si="177"/>
        <v>0</v>
      </c>
      <c r="R128" s="142"/>
      <c r="S128" s="215">
        <f>100%</f>
        <v>1</v>
      </c>
      <c r="T128" s="194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5">
        <f t="shared" si="181"/>
        <v>0.27</v>
      </c>
      <c r="AD128" s="214">
        <f t="shared" si="201"/>
        <v>0</v>
      </c>
      <c r="AE128" s="20">
        <f t="shared" si="182"/>
        <v>0</v>
      </c>
      <c r="AF128" s="21">
        <f t="shared" si="183"/>
        <v>0</v>
      </c>
      <c r="AG128" s="215">
        <f t="shared" si="184"/>
        <v>1</v>
      </c>
      <c r="AH128" s="194">
        <f t="shared" si="202"/>
        <v>0</v>
      </c>
      <c r="AI128" s="141"/>
      <c r="AJ128" s="20">
        <f t="shared" si="185"/>
        <v>0</v>
      </c>
      <c r="AK128" s="142"/>
      <c r="AL128" s="215">
        <f t="shared" si="186"/>
        <v>1</v>
      </c>
      <c r="AM128" s="194">
        <f t="shared" si="203"/>
        <v>0</v>
      </c>
      <c r="AN128" s="141"/>
      <c r="AO128" s="143">
        <f t="shared" si="187"/>
        <v>0</v>
      </c>
      <c r="AP128" s="208">
        <f t="shared" si="204"/>
        <v>0</v>
      </c>
      <c r="AQ128" s="11" t="str">
        <f t="shared" si="119"/>
        <v xml:space="preserve"> </v>
      </c>
      <c r="AR128" s="230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5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5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8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2" t="s">
        <v>148</v>
      </c>
      <c r="F129" s="302"/>
      <c r="G129" s="67"/>
      <c r="H129" s="72"/>
      <c r="I129" s="27"/>
      <c r="J129" s="195">
        <f>27%</f>
        <v>0.27</v>
      </c>
      <c r="K129" s="214">
        <f t="shared" si="198"/>
        <v>0</v>
      </c>
      <c r="L129" s="20">
        <f t="shared" si="175"/>
        <v>0</v>
      </c>
      <c r="M129" s="73">
        <f t="shared" si="176"/>
        <v>0</v>
      </c>
      <c r="N129" s="215">
        <f>100%</f>
        <v>1</v>
      </c>
      <c r="O129" s="194">
        <f t="shared" si="199"/>
        <v>0</v>
      </c>
      <c r="P129" s="141"/>
      <c r="Q129" s="20">
        <f t="shared" si="177"/>
        <v>0</v>
      </c>
      <c r="R129" s="142"/>
      <c r="S129" s="215">
        <f>100%</f>
        <v>1</v>
      </c>
      <c r="T129" s="194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5">
        <f t="shared" si="181"/>
        <v>0.27</v>
      </c>
      <c r="AD129" s="214">
        <f t="shared" si="201"/>
        <v>0</v>
      </c>
      <c r="AE129" s="20">
        <f t="shared" si="182"/>
        <v>0</v>
      </c>
      <c r="AF129" s="21">
        <f t="shared" si="183"/>
        <v>0</v>
      </c>
      <c r="AG129" s="215">
        <f t="shared" si="184"/>
        <v>1</v>
      </c>
      <c r="AH129" s="194">
        <f t="shared" si="202"/>
        <v>0</v>
      </c>
      <c r="AI129" s="141"/>
      <c r="AJ129" s="20">
        <f t="shared" si="185"/>
        <v>0</v>
      </c>
      <c r="AK129" s="142"/>
      <c r="AL129" s="215">
        <f t="shared" si="186"/>
        <v>1</v>
      </c>
      <c r="AM129" s="194">
        <f t="shared" si="203"/>
        <v>0</v>
      </c>
      <c r="AN129" s="141"/>
      <c r="AO129" s="143">
        <f t="shared" si="187"/>
        <v>0</v>
      </c>
      <c r="AP129" s="208">
        <f t="shared" si="204"/>
        <v>0</v>
      </c>
      <c r="AQ129" s="11" t="str">
        <f t="shared" si="119"/>
        <v xml:space="preserve"> </v>
      </c>
      <c r="AR129" s="230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5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5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8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2" t="s">
        <v>148</v>
      </c>
      <c r="F130" s="302"/>
      <c r="G130" s="67"/>
      <c r="H130" s="72"/>
      <c r="I130" s="27"/>
      <c r="J130" s="195">
        <f>27%</f>
        <v>0.27</v>
      </c>
      <c r="K130" s="214">
        <f t="shared" si="198"/>
        <v>0</v>
      </c>
      <c r="L130" s="20">
        <f t="shared" si="175"/>
        <v>0</v>
      </c>
      <c r="M130" s="73">
        <f t="shared" si="176"/>
        <v>0</v>
      </c>
      <c r="N130" s="215">
        <f>100%</f>
        <v>1</v>
      </c>
      <c r="O130" s="194">
        <f t="shared" si="199"/>
        <v>0</v>
      </c>
      <c r="P130" s="141"/>
      <c r="Q130" s="20">
        <f t="shared" si="177"/>
        <v>0</v>
      </c>
      <c r="R130" s="142"/>
      <c r="S130" s="215">
        <f>100%</f>
        <v>1</v>
      </c>
      <c r="T130" s="194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5">
        <f t="shared" si="181"/>
        <v>0.27</v>
      </c>
      <c r="AD130" s="214">
        <f t="shared" si="201"/>
        <v>0</v>
      </c>
      <c r="AE130" s="20">
        <f t="shared" si="182"/>
        <v>0</v>
      </c>
      <c r="AF130" s="21">
        <f t="shared" si="183"/>
        <v>0</v>
      </c>
      <c r="AG130" s="215">
        <f t="shared" si="184"/>
        <v>1</v>
      </c>
      <c r="AH130" s="194">
        <f t="shared" si="202"/>
        <v>0</v>
      </c>
      <c r="AI130" s="141"/>
      <c r="AJ130" s="20">
        <f t="shared" si="185"/>
        <v>0</v>
      </c>
      <c r="AK130" s="142"/>
      <c r="AL130" s="215">
        <f t="shared" si="186"/>
        <v>1</v>
      </c>
      <c r="AM130" s="194">
        <f t="shared" si="203"/>
        <v>0</v>
      </c>
      <c r="AN130" s="141"/>
      <c r="AO130" s="143">
        <f t="shared" si="187"/>
        <v>0</v>
      </c>
      <c r="AP130" s="208">
        <f t="shared" si="204"/>
        <v>0</v>
      </c>
      <c r="AQ130" s="11" t="str">
        <f t="shared" si="119"/>
        <v xml:space="preserve"> </v>
      </c>
      <c r="AR130" s="230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5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5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8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2" t="s">
        <v>148</v>
      </c>
      <c r="F131" s="302"/>
      <c r="G131" s="67"/>
      <c r="H131" s="72"/>
      <c r="I131" s="27"/>
      <c r="J131" s="195">
        <f>27%</f>
        <v>0.27</v>
      </c>
      <c r="K131" s="214">
        <f t="shared" si="198"/>
        <v>0</v>
      </c>
      <c r="L131" s="20">
        <f t="shared" si="175"/>
        <v>0</v>
      </c>
      <c r="M131" s="73">
        <f t="shared" si="176"/>
        <v>0</v>
      </c>
      <c r="N131" s="215">
        <f>100%</f>
        <v>1</v>
      </c>
      <c r="O131" s="194">
        <f t="shared" si="199"/>
        <v>0</v>
      </c>
      <c r="P131" s="141"/>
      <c r="Q131" s="20">
        <f t="shared" si="177"/>
        <v>0</v>
      </c>
      <c r="R131" s="142"/>
      <c r="S131" s="215">
        <f>100%</f>
        <v>1</v>
      </c>
      <c r="T131" s="194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5">
        <f t="shared" si="181"/>
        <v>0.27</v>
      </c>
      <c r="AD131" s="214">
        <f t="shared" si="201"/>
        <v>0</v>
      </c>
      <c r="AE131" s="20">
        <f t="shared" si="182"/>
        <v>0</v>
      </c>
      <c r="AF131" s="21">
        <f t="shared" si="183"/>
        <v>0</v>
      </c>
      <c r="AG131" s="215">
        <f t="shared" si="184"/>
        <v>1</v>
      </c>
      <c r="AH131" s="194">
        <f t="shared" si="202"/>
        <v>0</v>
      </c>
      <c r="AI131" s="141"/>
      <c r="AJ131" s="20">
        <f t="shared" si="185"/>
        <v>0</v>
      </c>
      <c r="AK131" s="142"/>
      <c r="AL131" s="215">
        <f t="shared" si="186"/>
        <v>1</v>
      </c>
      <c r="AM131" s="194">
        <f t="shared" si="203"/>
        <v>0</v>
      </c>
      <c r="AN131" s="141"/>
      <c r="AO131" s="143">
        <f t="shared" si="187"/>
        <v>0</v>
      </c>
      <c r="AP131" s="208">
        <f t="shared" si="204"/>
        <v>0</v>
      </c>
      <c r="AQ131" s="11" t="str">
        <f t="shared" si="119"/>
        <v xml:space="preserve"> </v>
      </c>
      <c r="AR131" s="230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5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5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8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2" t="s">
        <v>148</v>
      </c>
      <c r="F132" s="302"/>
      <c r="G132" s="67"/>
      <c r="H132" s="72"/>
      <c r="I132" s="27"/>
      <c r="J132" s="195">
        <f>27%</f>
        <v>0.27</v>
      </c>
      <c r="K132" s="214">
        <f t="shared" si="198"/>
        <v>0</v>
      </c>
      <c r="L132" s="20">
        <f t="shared" si="175"/>
        <v>0</v>
      </c>
      <c r="M132" s="73">
        <f t="shared" si="176"/>
        <v>0</v>
      </c>
      <c r="N132" s="215">
        <f>100%</f>
        <v>1</v>
      </c>
      <c r="O132" s="194">
        <f t="shared" si="199"/>
        <v>0</v>
      </c>
      <c r="P132" s="141"/>
      <c r="Q132" s="20">
        <f t="shared" si="177"/>
        <v>0</v>
      </c>
      <c r="R132" s="142"/>
      <c r="S132" s="215">
        <f>100%</f>
        <v>1</v>
      </c>
      <c r="T132" s="194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5">
        <f t="shared" si="181"/>
        <v>0.27</v>
      </c>
      <c r="AD132" s="214">
        <f t="shared" si="201"/>
        <v>0</v>
      </c>
      <c r="AE132" s="20">
        <f t="shared" si="182"/>
        <v>0</v>
      </c>
      <c r="AF132" s="21">
        <f t="shared" si="183"/>
        <v>0</v>
      </c>
      <c r="AG132" s="215">
        <f t="shared" si="184"/>
        <v>1</v>
      </c>
      <c r="AH132" s="194">
        <f t="shared" si="202"/>
        <v>0</v>
      </c>
      <c r="AI132" s="141"/>
      <c r="AJ132" s="20">
        <f t="shared" si="185"/>
        <v>0</v>
      </c>
      <c r="AK132" s="142"/>
      <c r="AL132" s="215">
        <f t="shared" si="186"/>
        <v>1</v>
      </c>
      <c r="AM132" s="194">
        <f t="shared" si="203"/>
        <v>0</v>
      </c>
      <c r="AN132" s="141"/>
      <c r="AO132" s="143">
        <f t="shared" si="187"/>
        <v>0</v>
      </c>
      <c r="AP132" s="208">
        <f t="shared" si="204"/>
        <v>0</v>
      </c>
      <c r="AQ132" s="11" t="str">
        <f t="shared" si="119"/>
        <v xml:space="preserve"> </v>
      </c>
      <c r="AR132" s="230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5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5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8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2" t="s">
        <v>148</v>
      </c>
      <c r="F133" s="302"/>
      <c r="G133" s="67"/>
      <c r="H133" s="72"/>
      <c r="I133" s="27"/>
      <c r="J133" s="195">
        <f>27%</f>
        <v>0.27</v>
      </c>
      <c r="K133" s="214">
        <f t="shared" si="198"/>
        <v>0</v>
      </c>
      <c r="L133" s="20">
        <f t="shared" si="175"/>
        <v>0</v>
      </c>
      <c r="M133" s="73">
        <f t="shared" si="176"/>
        <v>0</v>
      </c>
      <c r="N133" s="215">
        <f>100%</f>
        <v>1</v>
      </c>
      <c r="O133" s="194">
        <f t="shared" si="199"/>
        <v>0</v>
      </c>
      <c r="P133" s="141"/>
      <c r="Q133" s="20">
        <f t="shared" si="177"/>
        <v>0</v>
      </c>
      <c r="R133" s="142"/>
      <c r="S133" s="215">
        <f>100%</f>
        <v>1</v>
      </c>
      <c r="T133" s="194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5">
        <f t="shared" si="181"/>
        <v>0.27</v>
      </c>
      <c r="AD133" s="214">
        <f t="shared" si="201"/>
        <v>0</v>
      </c>
      <c r="AE133" s="20">
        <f t="shared" si="182"/>
        <v>0</v>
      </c>
      <c r="AF133" s="21">
        <f t="shared" si="183"/>
        <v>0</v>
      </c>
      <c r="AG133" s="215">
        <f t="shared" si="184"/>
        <v>1</v>
      </c>
      <c r="AH133" s="194">
        <f t="shared" si="202"/>
        <v>0</v>
      </c>
      <c r="AI133" s="141"/>
      <c r="AJ133" s="20">
        <f t="shared" si="185"/>
        <v>0</v>
      </c>
      <c r="AK133" s="142"/>
      <c r="AL133" s="215">
        <f t="shared" si="186"/>
        <v>1</v>
      </c>
      <c r="AM133" s="194">
        <f t="shared" si="203"/>
        <v>0</v>
      </c>
      <c r="AN133" s="141"/>
      <c r="AO133" s="143">
        <f t="shared" si="187"/>
        <v>0</v>
      </c>
      <c r="AP133" s="208">
        <f t="shared" si="204"/>
        <v>0</v>
      </c>
      <c r="AQ133" s="11" t="str">
        <f t="shared" si="119"/>
        <v xml:space="preserve"> </v>
      </c>
      <c r="AR133" s="230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5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5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8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2" t="s">
        <v>148</v>
      </c>
      <c r="F134" s="302"/>
      <c r="G134" s="67"/>
      <c r="H134" s="72"/>
      <c r="I134" s="27"/>
      <c r="J134" s="195">
        <f>27%</f>
        <v>0.27</v>
      </c>
      <c r="K134" s="214">
        <f t="shared" si="198"/>
        <v>0</v>
      </c>
      <c r="L134" s="20">
        <f t="shared" si="175"/>
        <v>0</v>
      </c>
      <c r="M134" s="73">
        <f t="shared" si="176"/>
        <v>0</v>
      </c>
      <c r="N134" s="215">
        <f>100%</f>
        <v>1</v>
      </c>
      <c r="O134" s="194">
        <f t="shared" si="199"/>
        <v>0</v>
      </c>
      <c r="P134" s="141"/>
      <c r="Q134" s="20">
        <f t="shared" si="177"/>
        <v>0</v>
      </c>
      <c r="R134" s="142"/>
      <c r="S134" s="215">
        <f>100%</f>
        <v>1</v>
      </c>
      <c r="T134" s="194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5">
        <f t="shared" si="181"/>
        <v>0.27</v>
      </c>
      <c r="AD134" s="214">
        <f t="shared" si="201"/>
        <v>0</v>
      </c>
      <c r="AE134" s="20">
        <f t="shared" si="182"/>
        <v>0</v>
      </c>
      <c r="AF134" s="21">
        <f t="shared" si="183"/>
        <v>0</v>
      </c>
      <c r="AG134" s="215">
        <f t="shared" si="184"/>
        <v>1</v>
      </c>
      <c r="AH134" s="194">
        <f t="shared" si="202"/>
        <v>0</v>
      </c>
      <c r="AI134" s="141"/>
      <c r="AJ134" s="20">
        <f t="shared" si="185"/>
        <v>0</v>
      </c>
      <c r="AK134" s="142"/>
      <c r="AL134" s="215">
        <f t="shared" si="186"/>
        <v>1</v>
      </c>
      <c r="AM134" s="194">
        <f t="shared" si="203"/>
        <v>0</v>
      </c>
      <c r="AN134" s="141"/>
      <c r="AO134" s="143">
        <f t="shared" si="187"/>
        <v>0</v>
      </c>
      <c r="AP134" s="208">
        <f>AH134-O134</f>
        <v>0</v>
      </c>
      <c r="AQ134" s="11" t="str">
        <f t="shared" si="119"/>
        <v xml:space="preserve"> </v>
      </c>
      <c r="AR134" s="230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5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5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8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03" t="s">
        <v>8</v>
      </c>
      <c r="E135" s="304"/>
      <c r="F135" s="305"/>
      <c r="G135" s="65"/>
      <c r="H135" s="70"/>
      <c r="I135" s="26"/>
      <c r="J135" s="26"/>
      <c r="K135" s="133"/>
      <c r="L135" s="5"/>
      <c r="M135" s="71">
        <f>O135+Q135</f>
        <v>0</v>
      </c>
      <c r="N135" s="216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6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6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6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9"/>
      <c r="AQ135" s="11" t="str">
        <f t="shared" si="119"/>
        <v xml:space="preserve"> </v>
      </c>
      <c r="AR135" s="230"/>
      <c r="AS135" s="23"/>
      <c r="AT135" s="26"/>
      <c r="AU135" s="26"/>
      <c r="AV135" s="5"/>
      <c r="AW135" s="6">
        <f>AY135+BA135</f>
        <v>0</v>
      </c>
      <c r="AX135" s="216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6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9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2" t="s">
        <v>148</v>
      </c>
      <c r="F136" s="302"/>
      <c r="G136" s="67"/>
      <c r="H136" s="72"/>
      <c r="I136" s="27"/>
      <c r="J136" s="195">
        <f>27%</f>
        <v>0.27</v>
      </c>
      <c r="K136" s="214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5">
        <f>100%</f>
        <v>1</v>
      </c>
      <c r="O136" s="194">
        <f>ROUND((M136*N136),0)</f>
        <v>0</v>
      </c>
      <c r="P136" s="141"/>
      <c r="Q136" s="20">
        <f t="shared" ref="Q136:Q155" si="211">M136-O136</f>
        <v>0</v>
      </c>
      <c r="R136" s="142"/>
      <c r="S136" s="215">
        <f>100%</f>
        <v>1</v>
      </c>
      <c r="T136" s="194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5">
        <f t="shared" ref="AC136:AC155" si="215">J136</f>
        <v>0.27</v>
      </c>
      <c r="AD136" s="214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5">
        <f t="shared" ref="AG136:AG155" si="218">N136</f>
        <v>1</v>
      </c>
      <c r="AH136" s="194">
        <f>ROUND((AF136*AG136),0)</f>
        <v>0</v>
      </c>
      <c r="AI136" s="141"/>
      <c r="AJ136" s="20">
        <f t="shared" ref="AJ136:AJ155" si="219">AF136-AH136</f>
        <v>0</v>
      </c>
      <c r="AK136" s="142"/>
      <c r="AL136" s="215">
        <f t="shared" ref="AL136:AL155" si="220">S136</f>
        <v>1</v>
      </c>
      <c r="AM136" s="194">
        <f>ROUND((AL136*AH136),0)</f>
        <v>0</v>
      </c>
      <c r="AN136" s="141"/>
      <c r="AO136" s="143">
        <f t="shared" ref="AO136:AO155" si="221">AH136-AM136</f>
        <v>0</v>
      </c>
      <c r="AP136" s="208">
        <f>AH136-O136</f>
        <v>0</v>
      </c>
      <c r="AQ136" s="11" t="str">
        <f t="shared" si="119"/>
        <v xml:space="preserve"> </v>
      </c>
      <c r="AR136" s="230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5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5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8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2" t="s">
        <v>148</v>
      </c>
      <c r="F137" s="302"/>
      <c r="G137" s="67"/>
      <c r="H137" s="72"/>
      <c r="I137" s="27"/>
      <c r="J137" s="195">
        <f>27%</f>
        <v>0.27</v>
      </c>
      <c r="K137" s="214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5">
        <f>100%</f>
        <v>1</v>
      </c>
      <c r="O137" s="194">
        <f t="shared" ref="O137:O155" si="233">ROUND((M137*N137),0)</f>
        <v>0</v>
      </c>
      <c r="P137" s="141"/>
      <c r="Q137" s="20">
        <f t="shared" si="211"/>
        <v>0</v>
      </c>
      <c r="R137" s="142"/>
      <c r="S137" s="215">
        <f>100%</f>
        <v>1</v>
      </c>
      <c r="T137" s="194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5">
        <f t="shared" si="215"/>
        <v>0.27</v>
      </c>
      <c r="AD137" s="214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5">
        <f t="shared" si="218"/>
        <v>1</v>
      </c>
      <c r="AH137" s="194">
        <f t="shared" ref="AH137:AH155" si="237">ROUND((AF137*AG137),0)</f>
        <v>0</v>
      </c>
      <c r="AI137" s="141"/>
      <c r="AJ137" s="20">
        <f t="shared" si="219"/>
        <v>0</v>
      </c>
      <c r="AK137" s="142"/>
      <c r="AL137" s="215">
        <f t="shared" si="220"/>
        <v>1</v>
      </c>
      <c r="AM137" s="194">
        <f t="shared" ref="AM137:AM155" si="238">ROUND((AL137*AH137),0)</f>
        <v>0</v>
      </c>
      <c r="AN137" s="141"/>
      <c r="AO137" s="143">
        <f t="shared" si="221"/>
        <v>0</v>
      </c>
      <c r="AP137" s="208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30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5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5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8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2" t="s">
        <v>148</v>
      </c>
      <c r="F138" s="302"/>
      <c r="G138" s="67"/>
      <c r="H138" s="72"/>
      <c r="I138" s="27"/>
      <c r="J138" s="195">
        <f>27%</f>
        <v>0.27</v>
      </c>
      <c r="K138" s="214">
        <f t="shared" si="232"/>
        <v>0</v>
      </c>
      <c r="L138" s="20">
        <f t="shared" si="209"/>
        <v>0</v>
      </c>
      <c r="M138" s="73">
        <f t="shared" si="210"/>
        <v>0</v>
      </c>
      <c r="N138" s="215">
        <f>100%</f>
        <v>1</v>
      </c>
      <c r="O138" s="194">
        <f t="shared" si="233"/>
        <v>0</v>
      </c>
      <c r="P138" s="141"/>
      <c r="Q138" s="20">
        <f t="shared" si="211"/>
        <v>0</v>
      </c>
      <c r="R138" s="142"/>
      <c r="S138" s="215">
        <f>100%</f>
        <v>1</v>
      </c>
      <c r="T138" s="194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5">
        <f t="shared" si="215"/>
        <v>0.27</v>
      </c>
      <c r="AD138" s="214">
        <f t="shared" si="236"/>
        <v>0</v>
      </c>
      <c r="AE138" s="20">
        <f t="shared" si="216"/>
        <v>0</v>
      </c>
      <c r="AF138" s="21">
        <f t="shared" si="217"/>
        <v>0</v>
      </c>
      <c r="AG138" s="215">
        <f t="shared" si="218"/>
        <v>1</v>
      </c>
      <c r="AH138" s="194">
        <f t="shared" si="237"/>
        <v>0</v>
      </c>
      <c r="AI138" s="141"/>
      <c r="AJ138" s="20">
        <f t="shared" si="219"/>
        <v>0</v>
      </c>
      <c r="AK138" s="142"/>
      <c r="AL138" s="215">
        <f t="shared" si="220"/>
        <v>1</v>
      </c>
      <c r="AM138" s="194">
        <f t="shared" si="238"/>
        <v>0</v>
      </c>
      <c r="AN138" s="141"/>
      <c r="AO138" s="143">
        <f t="shared" si="221"/>
        <v>0</v>
      </c>
      <c r="AP138" s="208">
        <f t="shared" si="239"/>
        <v>0</v>
      </c>
      <c r="AQ138" s="11" t="str">
        <f t="shared" si="240"/>
        <v xml:space="preserve"> </v>
      </c>
      <c r="AR138" s="230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5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5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8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2" t="s">
        <v>148</v>
      </c>
      <c r="F139" s="302"/>
      <c r="G139" s="67"/>
      <c r="H139" s="72"/>
      <c r="I139" s="27"/>
      <c r="J139" s="195">
        <f>27%</f>
        <v>0.27</v>
      </c>
      <c r="K139" s="214">
        <f t="shared" si="232"/>
        <v>0</v>
      </c>
      <c r="L139" s="20">
        <f t="shared" si="209"/>
        <v>0</v>
      </c>
      <c r="M139" s="73">
        <f t="shared" si="210"/>
        <v>0</v>
      </c>
      <c r="N139" s="215">
        <f>100%</f>
        <v>1</v>
      </c>
      <c r="O139" s="194">
        <f t="shared" si="233"/>
        <v>0</v>
      </c>
      <c r="P139" s="141"/>
      <c r="Q139" s="20">
        <f t="shared" si="211"/>
        <v>0</v>
      </c>
      <c r="R139" s="142"/>
      <c r="S139" s="215">
        <f>100%</f>
        <v>1</v>
      </c>
      <c r="T139" s="194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5">
        <f t="shared" si="215"/>
        <v>0.27</v>
      </c>
      <c r="AD139" s="214">
        <f t="shared" si="236"/>
        <v>0</v>
      </c>
      <c r="AE139" s="20">
        <f t="shared" si="216"/>
        <v>0</v>
      </c>
      <c r="AF139" s="21">
        <f t="shared" si="217"/>
        <v>0</v>
      </c>
      <c r="AG139" s="215">
        <f t="shared" si="218"/>
        <v>1</v>
      </c>
      <c r="AH139" s="194">
        <f t="shared" si="237"/>
        <v>0</v>
      </c>
      <c r="AI139" s="141"/>
      <c r="AJ139" s="20">
        <f t="shared" si="219"/>
        <v>0</v>
      </c>
      <c r="AK139" s="142"/>
      <c r="AL139" s="215">
        <f t="shared" si="220"/>
        <v>1</v>
      </c>
      <c r="AM139" s="194">
        <f t="shared" si="238"/>
        <v>0</v>
      </c>
      <c r="AN139" s="141"/>
      <c r="AO139" s="143">
        <f t="shared" si="221"/>
        <v>0</v>
      </c>
      <c r="AP139" s="208">
        <f t="shared" si="239"/>
        <v>0</v>
      </c>
      <c r="AQ139" s="11" t="str">
        <f t="shared" si="240"/>
        <v xml:space="preserve"> </v>
      </c>
      <c r="AR139" s="230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5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5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8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2" t="s">
        <v>148</v>
      </c>
      <c r="F140" s="302"/>
      <c r="G140" s="67"/>
      <c r="H140" s="72"/>
      <c r="I140" s="27"/>
      <c r="J140" s="195">
        <f>27%</f>
        <v>0.27</v>
      </c>
      <c r="K140" s="214">
        <f>ROUNDDOWN(I140*J140,0)</f>
        <v>0</v>
      </c>
      <c r="L140" s="20">
        <f t="shared" si="209"/>
        <v>0</v>
      </c>
      <c r="M140" s="73">
        <f t="shared" si="210"/>
        <v>0</v>
      </c>
      <c r="N140" s="215">
        <f>100%</f>
        <v>1</v>
      </c>
      <c r="O140" s="194">
        <f t="shared" si="233"/>
        <v>0</v>
      </c>
      <c r="P140" s="141"/>
      <c r="Q140" s="20">
        <f t="shared" si="211"/>
        <v>0</v>
      </c>
      <c r="R140" s="142"/>
      <c r="S140" s="215">
        <f>100%</f>
        <v>1</v>
      </c>
      <c r="T140" s="194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5">
        <f t="shared" si="215"/>
        <v>0.27</v>
      </c>
      <c r="AD140" s="214">
        <f t="shared" si="236"/>
        <v>0</v>
      </c>
      <c r="AE140" s="20">
        <f t="shared" si="216"/>
        <v>0</v>
      </c>
      <c r="AF140" s="21">
        <f t="shared" si="217"/>
        <v>0</v>
      </c>
      <c r="AG140" s="215">
        <f t="shared" si="218"/>
        <v>1</v>
      </c>
      <c r="AH140" s="194">
        <f t="shared" si="237"/>
        <v>0</v>
      </c>
      <c r="AI140" s="141"/>
      <c r="AJ140" s="20">
        <f t="shared" si="219"/>
        <v>0</v>
      </c>
      <c r="AK140" s="142"/>
      <c r="AL140" s="215">
        <f t="shared" si="220"/>
        <v>1</v>
      </c>
      <c r="AM140" s="194">
        <f t="shared" si="238"/>
        <v>0</v>
      </c>
      <c r="AN140" s="141"/>
      <c r="AO140" s="143">
        <f t="shared" si="221"/>
        <v>0</v>
      </c>
      <c r="AP140" s="208">
        <f t="shared" si="239"/>
        <v>0</v>
      </c>
      <c r="AQ140" s="11" t="str">
        <f t="shared" si="240"/>
        <v xml:space="preserve"> </v>
      </c>
      <c r="AR140" s="230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5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5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8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2" t="s">
        <v>148</v>
      </c>
      <c r="F141" s="302"/>
      <c r="G141" s="67"/>
      <c r="H141" s="72"/>
      <c r="I141" s="27"/>
      <c r="J141" s="195">
        <f>27%</f>
        <v>0.27</v>
      </c>
      <c r="K141" s="214">
        <f t="shared" si="232"/>
        <v>0</v>
      </c>
      <c r="L141" s="20">
        <f t="shared" si="209"/>
        <v>0</v>
      </c>
      <c r="M141" s="73">
        <f t="shared" si="210"/>
        <v>0</v>
      </c>
      <c r="N141" s="215">
        <f>100%</f>
        <v>1</v>
      </c>
      <c r="O141" s="194">
        <f t="shared" si="233"/>
        <v>0</v>
      </c>
      <c r="P141" s="141"/>
      <c r="Q141" s="20">
        <f t="shared" si="211"/>
        <v>0</v>
      </c>
      <c r="R141" s="142"/>
      <c r="S141" s="215">
        <f>100%</f>
        <v>1</v>
      </c>
      <c r="T141" s="194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5">
        <f t="shared" si="215"/>
        <v>0.27</v>
      </c>
      <c r="AD141" s="214">
        <f t="shared" si="236"/>
        <v>0</v>
      </c>
      <c r="AE141" s="20">
        <f t="shared" si="216"/>
        <v>0</v>
      </c>
      <c r="AF141" s="21">
        <f t="shared" si="217"/>
        <v>0</v>
      </c>
      <c r="AG141" s="215">
        <f t="shared" si="218"/>
        <v>1</v>
      </c>
      <c r="AH141" s="194">
        <f t="shared" si="237"/>
        <v>0</v>
      </c>
      <c r="AI141" s="141"/>
      <c r="AJ141" s="20">
        <f t="shared" si="219"/>
        <v>0</v>
      </c>
      <c r="AK141" s="142"/>
      <c r="AL141" s="215">
        <f t="shared" si="220"/>
        <v>1</v>
      </c>
      <c r="AM141" s="194">
        <f t="shared" si="238"/>
        <v>0</v>
      </c>
      <c r="AN141" s="141"/>
      <c r="AO141" s="143">
        <f t="shared" si="221"/>
        <v>0</v>
      </c>
      <c r="AP141" s="208">
        <f t="shared" si="239"/>
        <v>0</v>
      </c>
      <c r="AQ141" s="11" t="str">
        <f t="shared" si="240"/>
        <v xml:space="preserve"> </v>
      </c>
      <c r="AR141" s="230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5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5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8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2" t="s">
        <v>148</v>
      </c>
      <c r="F142" s="302"/>
      <c r="G142" s="67"/>
      <c r="H142" s="72"/>
      <c r="I142" s="27"/>
      <c r="J142" s="195">
        <f>27%</f>
        <v>0.27</v>
      </c>
      <c r="K142" s="214">
        <f t="shared" si="232"/>
        <v>0</v>
      </c>
      <c r="L142" s="20">
        <f t="shared" si="209"/>
        <v>0</v>
      </c>
      <c r="M142" s="73">
        <f t="shared" si="210"/>
        <v>0</v>
      </c>
      <c r="N142" s="215">
        <f>100%</f>
        <v>1</v>
      </c>
      <c r="O142" s="194">
        <f t="shared" si="233"/>
        <v>0</v>
      </c>
      <c r="P142" s="141"/>
      <c r="Q142" s="20">
        <f t="shared" si="211"/>
        <v>0</v>
      </c>
      <c r="R142" s="142"/>
      <c r="S142" s="215">
        <f>100%</f>
        <v>1</v>
      </c>
      <c r="T142" s="194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5">
        <f t="shared" si="215"/>
        <v>0.27</v>
      </c>
      <c r="AD142" s="214">
        <f t="shared" si="236"/>
        <v>0</v>
      </c>
      <c r="AE142" s="20">
        <f t="shared" si="216"/>
        <v>0</v>
      </c>
      <c r="AF142" s="21">
        <f t="shared" si="217"/>
        <v>0</v>
      </c>
      <c r="AG142" s="215">
        <f t="shared" si="218"/>
        <v>1</v>
      </c>
      <c r="AH142" s="194">
        <f t="shared" si="237"/>
        <v>0</v>
      </c>
      <c r="AI142" s="141"/>
      <c r="AJ142" s="20">
        <f t="shared" si="219"/>
        <v>0</v>
      </c>
      <c r="AK142" s="142"/>
      <c r="AL142" s="215">
        <f t="shared" si="220"/>
        <v>1</v>
      </c>
      <c r="AM142" s="194">
        <f t="shared" si="238"/>
        <v>0</v>
      </c>
      <c r="AN142" s="141"/>
      <c r="AO142" s="143">
        <f t="shared" si="221"/>
        <v>0</v>
      </c>
      <c r="AP142" s="208">
        <f t="shared" si="239"/>
        <v>0</v>
      </c>
      <c r="AQ142" s="11" t="str">
        <f t="shared" si="240"/>
        <v xml:space="preserve"> </v>
      </c>
      <c r="AR142" s="230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5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5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8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2" t="s">
        <v>148</v>
      </c>
      <c r="F143" s="302"/>
      <c r="G143" s="67"/>
      <c r="H143" s="72"/>
      <c r="I143" s="27"/>
      <c r="J143" s="195">
        <f>27%</f>
        <v>0.27</v>
      </c>
      <c r="K143" s="214">
        <f t="shared" si="232"/>
        <v>0</v>
      </c>
      <c r="L143" s="20">
        <f t="shared" si="209"/>
        <v>0</v>
      </c>
      <c r="M143" s="73">
        <f t="shared" si="210"/>
        <v>0</v>
      </c>
      <c r="N143" s="215">
        <f>100%</f>
        <v>1</v>
      </c>
      <c r="O143" s="194">
        <f t="shared" si="233"/>
        <v>0</v>
      </c>
      <c r="P143" s="141"/>
      <c r="Q143" s="20">
        <f t="shared" si="211"/>
        <v>0</v>
      </c>
      <c r="R143" s="142"/>
      <c r="S143" s="215">
        <f>100%</f>
        <v>1</v>
      </c>
      <c r="T143" s="194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5">
        <f t="shared" si="215"/>
        <v>0.27</v>
      </c>
      <c r="AD143" s="214">
        <f t="shared" si="236"/>
        <v>0</v>
      </c>
      <c r="AE143" s="20">
        <f t="shared" si="216"/>
        <v>0</v>
      </c>
      <c r="AF143" s="21">
        <f t="shared" si="217"/>
        <v>0</v>
      </c>
      <c r="AG143" s="215">
        <f t="shared" si="218"/>
        <v>1</v>
      </c>
      <c r="AH143" s="194">
        <f t="shared" si="237"/>
        <v>0</v>
      </c>
      <c r="AI143" s="141"/>
      <c r="AJ143" s="20">
        <f t="shared" si="219"/>
        <v>0</v>
      </c>
      <c r="AK143" s="142"/>
      <c r="AL143" s="215">
        <f t="shared" si="220"/>
        <v>1</v>
      </c>
      <c r="AM143" s="194">
        <f t="shared" si="238"/>
        <v>0</v>
      </c>
      <c r="AN143" s="141"/>
      <c r="AO143" s="143">
        <f t="shared" si="221"/>
        <v>0</v>
      </c>
      <c r="AP143" s="208">
        <f t="shared" si="239"/>
        <v>0</v>
      </c>
      <c r="AQ143" s="11" t="str">
        <f t="shared" si="240"/>
        <v xml:space="preserve"> </v>
      </c>
      <c r="AR143" s="230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5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5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8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188" t="s">
        <v>148</v>
      </c>
      <c r="F144" s="188"/>
      <c r="G144" s="67"/>
      <c r="H144" s="72"/>
      <c r="I144" s="27"/>
      <c r="J144" s="195">
        <f>27%</f>
        <v>0.27</v>
      </c>
      <c r="K144" s="214">
        <f t="shared" si="232"/>
        <v>0</v>
      </c>
      <c r="L144" s="20">
        <f t="shared" si="209"/>
        <v>0</v>
      </c>
      <c r="M144" s="73">
        <f t="shared" si="210"/>
        <v>0</v>
      </c>
      <c r="N144" s="215">
        <f>100%</f>
        <v>1</v>
      </c>
      <c r="O144" s="194">
        <f t="shared" si="233"/>
        <v>0</v>
      </c>
      <c r="P144" s="141"/>
      <c r="Q144" s="20">
        <f t="shared" si="211"/>
        <v>0</v>
      </c>
      <c r="R144" s="142"/>
      <c r="S144" s="215">
        <f>100%</f>
        <v>1</v>
      </c>
      <c r="T144" s="194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5">
        <f t="shared" si="215"/>
        <v>0.27</v>
      </c>
      <c r="AD144" s="214">
        <f t="shared" si="236"/>
        <v>0</v>
      </c>
      <c r="AE144" s="20">
        <f t="shared" si="216"/>
        <v>0</v>
      </c>
      <c r="AF144" s="21">
        <f t="shared" si="217"/>
        <v>0</v>
      </c>
      <c r="AG144" s="215">
        <f t="shared" si="218"/>
        <v>1</v>
      </c>
      <c r="AH144" s="194">
        <f t="shared" si="237"/>
        <v>0</v>
      </c>
      <c r="AI144" s="141"/>
      <c r="AJ144" s="20">
        <f t="shared" si="219"/>
        <v>0</v>
      </c>
      <c r="AK144" s="142"/>
      <c r="AL144" s="215">
        <f t="shared" si="220"/>
        <v>1</v>
      </c>
      <c r="AM144" s="194">
        <f t="shared" si="238"/>
        <v>0</v>
      </c>
      <c r="AN144" s="141"/>
      <c r="AO144" s="143">
        <f t="shared" si="221"/>
        <v>0</v>
      </c>
      <c r="AP144" s="208">
        <f t="shared" si="239"/>
        <v>0</v>
      </c>
      <c r="AQ144" s="11" t="str">
        <f t="shared" si="240"/>
        <v xml:space="preserve"> </v>
      </c>
      <c r="AR144" s="230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5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5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8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2" t="s">
        <v>148</v>
      </c>
      <c r="F145" s="302"/>
      <c r="G145" s="67"/>
      <c r="H145" s="72"/>
      <c r="I145" s="27"/>
      <c r="J145" s="195">
        <f>27%</f>
        <v>0.27</v>
      </c>
      <c r="K145" s="214">
        <f t="shared" si="232"/>
        <v>0</v>
      </c>
      <c r="L145" s="20">
        <f t="shared" si="209"/>
        <v>0</v>
      </c>
      <c r="M145" s="73">
        <f t="shared" si="210"/>
        <v>0</v>
      </c>
      <c r="N145" s="215">
        <f>100%</f>
        <v>1</v>
      </c>
      <c r="O145" s="194">
        <f t="shared" si="233"/>
        <v>0</v>
      </c>
      <c r="P145" s="141"/>
      <c r="Q145" s="20">
        <f t="shared" si="211"/>
        <v>0</v>
      </c>
      <c r="R145" s="142"/>
      <c r="S145" s="215">
        <f>100%</f>
        <v>1</v>
      </c>
      <c r="T145" s="194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5">
        <f t="shared" si="215"/>
        <v>0.27</v>
      </c>
      <c r="AD145" s="214">
        <f t="shared" si="236"/>
        <v>0</v>
      </c>
      <c r="AE145" s="20">
        <f t="shared" si="216"/>
        <v>0</v>
      </c>
      <c r="AF145" s="21">
        <f t="shared" si="217"/>
        <v>0</v>
      </c>
      <c r="AG145" s="215">
        <f t="shared" si="218"/>
        <v>1</v>
      </c>
      <c r="AH145" s="194">
        <f t="shared" si="237"/>
        <v>0</v>
      </c>
      <c r="AI145" s="141"/>
      <c r="AJ145" s="20">
        <f t="shared" si="219"/>
        <v>0</v>
      </c>
      <c r="AK145" s="142"/>
      <c r="AL145" s="215">
        <f t="shared" si="220"/>
        <v>1</v>
      </c>
      <c r="AM145" s="194">
        <f t="shared" si="238"/>
        <v>0</v>
      </c>
      <c r="AN145" s="141"/>
      <c r="AO145" s="143">
        <f t="shared" si="221"/>
        <v>0</v>
      </c>
      <c r="AP145" s="208">
        <f t="shared" si="239"/>
        <v>0</v>
      </c>
      <c r="AQ145" s="11" t="str">
        <f t="shared" si="240"/>
        <v xml:space="preserve"> </v>
      </c>
      <c r="AR145" s="230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5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5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8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2" t="s">
        <v>148</v>
      </c>
      <c r="F146" s="302"/>
      <c r="G146" s="67"/>
      <c r="H146" s="72"/>
      <c r="I146" s="27"/>
      <c r="J146" s="195">
        <f>27%</f>
        <v>0.27</v>
      </c>
      <c r="K146" s="214">
        <f t="shared" si="232"/>
        <v>0</v>
      </c>
      <c r="L146" s="20">
        <f t="shared" si="209"/>
        <v>0</v>
      </c>
      <c r="M146" s="73">
        <f t="shared" si="210"/>
        <v>0</v>
      </c>
      <c r="N146" s="215">
        <f>100%</f>
        <v>1</v>
      </c>
      <c r="O146" s="194">
        <f t="shared" si="233"/>
        <v>0</v>
      </c>
      <c r="P146" s="141"/>
      <c r="Q146" s="20">
        <f t="shared" si="211"/>
        <v>0</v>
      </c>
      <c r="R146" s="142"/>
      <c r="S146" s="215">
        <f>100%</f>
        <v>1</v>
      </c>
      <c r="T146" s="194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5">
        <f t="shared" si="215"/>
        <v>0.27</v>
      </c>
      <c r="AD146" s="214">
        <f t="shared" si="236"/>
        <v>0</v>
      </c>
      <c r="AE146" s="20">
        <f t="shared" si="216"/>
        <v>0</v>
      </c>
      <c r="AF146" s="21">
        <f t="shared" si="217"/>
        <v>0</v>
      </c>
      <c r="AG146" s="215">
        <f t="shared" si="218"/>
        <v>1</v>
      </c>
      <c r="AH146" s="194">
        <f t="shared" si="237"/>
        <v>0</v>
      </c>
      <c r="AI146" s="141"/>
      <c r="AJ146" s="20">
        <f t="shared" si="219"/>
        <v>0</v>
      </c>
      <c r="AK146" s="142"/>
      <c r="AL146" s="215">
        <f t="shared" si="220"/>
        <v>1</v>
      </c>
      <c r="AM146" s="194">
        <f t="shared" si="238"/>
        <v>0</v>
      </c>
      <c r="AN146" s="141"/>
      <c r="AO146" s="143">
        <f t="shared" si="221"/>
        <v>0</v>
      </c>
      <c r="AP146" s="208">
        <f t="shared" si="239"/>
        <v>0</v>
      </c>
      <c r="AQ146" s="11" t="str">
        <f t="shared" si="240"/>
        <v xml:space="preserve"> </v>
      </c>
      <c r="AR146" s="230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5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5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8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2" t="s">
        <v>148</v>
      </c>
      <c r="F147" s="302"/>
      <c r="G147" s="67"/>
      <c r="H147" s="72"/>
      <c r="I147" s="27"/>
      <c r="J147" s="195">
        <f>27%</f>
        <v>0.27</v>
      </c>
      <c r="K147" s="214">
        <f t="shared" si="232"/>
        <v>0</v>
      </c>
      <c r="L147" s="20">
        <f t="shared" si="209"/>
        <v>0</v>
      </c>
      <c r="M147" s="73">
        <f t="shared" si="210"/>
        <v>0</v>
      </c>
      <c r="N147" s="215">
        <f>100%</f>
        <v>1</v>
      </c>
      <c r="O147" s="194">
        <f t="shared" si="233"/>
        <v>0</v>
      </c>
      <c r="P147" s="141"/>
      <c r="Q147" s="20">
        <f t="shared" si="211"/>
        <v>0</v>
      </c>
      <c r="R147" s="142"/>
      <c r="S147" s="215">
        <f>100%</f>
        <v>1</v>
      </c>
      <c r="T147" s="194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5">
        <f t="shared" si="215"/>
        <v>0.27</v>
      </c>
      <c r="AD147" s="214">
        <f t="shared" si="236"/>
        <v>0</v>
      </c>
      <c r="AE147" s="20">
        <f t="shared" si="216"/>
        <v>0</v>
      </c>
      <c r="AF147" s="21">
        <f t="shared" si="217"/>
        <v>0</v>
      </c>
      <c r="AG147" s="215">
        <f t="shared" si="218"/>
        <v>1</v>
      </c>
      <c r="AH147" s="194">
        <f t="shared" si="237"/>
        <v>0</v>
      </c>
      <c r="AI147" s="141"/>
      <c r="AJ147" s="20">
        <f t="shared" si="219"/>
        <v>0</v>
      </c>
      <c r="AK147" s="142"/>
      <c r="AL147" s="215">
        <f t="shared" si="220"/>
        <v>1</v>
      </c>
      <c r="AM147" s="194">
        <f t="shared" si="238"/>
        <v>0</v>
      </c>
      <c r="AN147" s="141"/>
      <c r="AO147" s="143">
        <f t="shared" si="221"/>
        <v>0</v>
      </c>
      <c r="AP147" s="208">
        <f t="shared" si="239"/>
        <v>0</v>
      </c>
      <c r="AQ147" s="11" t="str">
        <f t="shared" si="240"/>
        <v xml:space="preserve"> </v>
      </c>
      <c r="AR147" s="230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5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5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8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2" t="s">
        <v>148</v>
      </c>
      <c r="F148" s="302"/>
      <c r="G148" s="67"/>
      <c r="H148" s="72"/>
      <c r="I148" s="27"/>
      <c r="J148" s="195">
        <f>27%</f>
        <v>0.27</v>
      </c>
      <c r="K148" s="214">
        <f t="shared" si="232"/>
        <v>0</v>
      </c>
      <c r="L148" s="20">
        <f t="shared" si="209"/>
        <v>0</v>
      </c>
      <c r="M148" s="73">
        <f t="shared" si="210"/>
        <v>0</v>
      </c>
      <c r="N148" s="215">
        <f>100%</f>
        <v>1</v>
      </c>
      <c r="O148" s="194">
        <f t="shared" si="233"/>
        <v>0</v>
      </c>
      <c r="P148" s="141"/>
      <c r="Q148" s="20">
        <f t="shared" si="211"/>
        <v>0</v>
      </c>
      <c r="R148" s="142"/>
      <c r="S148" s="215">
        <f>100%</f>
        <v>1</v>
      </c>
      <c r="T148" s="194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5">
        <f t="shared" si="215"/>
        <v>0.27</v>
      </c>
      <c r="AD148" s="214">
        <f t="shared" si="236"/>
        <v>0</v>
      </c>
      <c r="AE148" s="20">
        <f t="shared" si="216"/>
        <v>0</v>
      </c>
      <c r="AF148" s="21">
        <f t="shared" si="217"/>
        <v>0</v>
      </c>
      <c r="AG148" s="215">
        <f t="shared" si="218"/>
        <v>1</v>
      </c>
      <c r="AH148" s="194">
        <f t="shared" si="237"/>
        <v>0</v>
      </c>
      <c r="AI148" s="141"/>
      <c r="AJ148" s="20">
        <f t="shared" si="219"/>
        <v>0</v>
      </c>
      <c r="AK148" s="142"/>
      <c r="AL148" s="215">
        <f t="shared" si="220"/>
        <v>1</v>
      </c>
      <c r="AM148" s="194">
        <f t="shared" si="238"/>
        <v>0</v>
      </c>
      <c r="AN148" s="141"/>
      <c r="AO148" s="143">
        <f t="shared" si="221"/>
        <v>0</v>
      </c>
      <c r="AP148" s="208">
        <f t="shared" si="239"/>
        <v>0</v>
      </c>
      <c r="AQ148" s="11" t="str">
        <f t="shared" si="240"/>
        <v xml:space="preserve"> </v>
      </c>
      <c r="AR148" s="230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5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5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8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2" t="s">
        <v>148</v>
      </c>
      <c r="F149" s="302"/>
      <c r="G149" s="67"/>
      <c r="H149" s="72"/>
      <c r="I149" s="27"/>
      <c r="J149" s="195">
        <f>27%</f>
        <v>0.27</v>
      </c>
      <c r="K149" s="214">
        <f t="shared" si="232"/>
        <v>0</v>
      </c>
      <c r="L149" s="20">
        <f t="shared" si="209"/>
        <v>0</v>
      </c>
      <c r="M149" s="73">
        <f t="shared" si="210"/>
        <v>0</v>
      </c>
      <c r="N149" s="215">
        <f>100%</f>
        <v>1</v>
      </c>
      <c r="O149" s="194">
        <f t="shared" si="233"/>
        <v>0</v>
      </c>
      <c r="P149" s="141"/>
      <c r="Q149" s="20">
        <f t="shared" si="211"/>
        <v>0</v>
      </c>
      <c r="R149" s="142"/>
      <c r="S149" s="215">
        <f>100%</f>
        <v>1</v>
      </c>
      <c r="T149" s="194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5">
        <f t="shared" si="215"/>
        <v>0.27</v>
      </c>
      <c r="AD149" s="214">
        <f t="shared" si="236"/>
        <v>0</v>
      </c>
      <c r="AE149" s="20">
        <f t="shared" si="216"/>
        <v>0</v>
      </c>
      <c r="AF149" s="21">
        <f t="shared" si="217"/>
        <v>0</v>
      </c>
      <c r="AG149" s="215">
        <f t="shared" si="218"/>
        <v>1</v>
      </c>
      <c r="AH149" s="194">
        <f t="shared" si="237"/>
        <v>0</v>
      </c>
      <c r="AI149" s="141"/>
      <c r="AJ149" s="20">
        <f t="shared" si="219"/>
        <v>0</v>
      </c>
      <c r="AK149" s="142"/>
      <c r="AL149" s="215">
        <f t="shared" si="220"/>
        <v>1</v>
      </c>
      <c r="AM149" s="194">
        <f t="shared" si="238"/>
        <v>0</v>
      </c>
      <c r="AN149" s="141"/>
      <c r="AO149" s="143">
        <f t="shared" si="221"/>
        <v>0</v>
      </c>
      <c r="AP149" s="208">
        <f t="shared" si="239"/>
        <v>0</v>
      </c>
      <c r="AQ149" s="11" t="str">
        <f t="shared" si="240"/>
        <v xml:space="preserve"> </v>
      </c>
      <c r="AR149" s="230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5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5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8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2" t="s">
        <v>148</v>
      </c>
      <c r="F150" s="302"/>
      <c r="G150" s="67"/>
      <c r="H150" s="72"/>
      <c r="I150" s="27"/>
      <c r="J150" s="195">
        <f>27%</f>
        <v>0.27</v>
      </c>
      <c r="K150" s="214">
        <f t="shared" si="232"/>
        <v>0</v>
      </c>
      <c r="L150" s="20">
        <f t="shared" si="209"/>
        <v>0</v>
      </c>
      <c r="M150" s="73">
        <f t="shared" si="210"/>
        <v>0</v>
      </c>
      <c r="N150" s="215">
        <f>100%</f>
        <v>1</v>
      </c>
      <c r="O150" s="194">
        <f t="shared" si="233"/>
        <v>0</v>
      </c>
      <c r="P150" s="141"/>
      <c r="Q150" s="20">
        <f t="shared" si="211"/>
        <v>0</v>
      </c>
      <c r="R150" s="142"/>
      <c r="S150" s="215">
        <f>100%</f>
        <v>1</v>
      </c>
      <c r="T150" s="194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5">
        <f t="shared" si="215"/>
        <v>0.27</v>
      </c>
      <c r="AD150" s="214">
        <f t="shared" si="236"/>
        <v>0</v>
      </c>
      <c r="AE150" s="20">
        <f t="shared" si="216"/>
        <v>0</v>
      </c>
      <c r="AF150" s="21">
        <f t="shared" si="217"/>
        <v>0</v>
      </c>
      <c r="AG150" s="215">
        <f t="shared" si="218"/>
        <v>1</v>
      </c>
      <c r="AH150" s="194">
        <f t="shared" si="237"/>
        <v>0</v>
      </c>
      <c r="AI150" s="141"/>
      <c r="AJ150" s="20">
        <f t="shared" si="219"/>
        <v>0</v>
      </c>
      <c r="AK150" s="142"/>
      <c r="AL150" s="215">
        <f t="shared" si="220"/>
        <v>1</v>
      </c>
      <c r="AM150" s="194">
        <f t="shared" si="238"/>
        <v>0</v>
      </c>
      <c r="AN150" s="141"/>
      <c r="AO150" s="143">
        <f t="shared" si="221"/>
        <v>0</v>
      </c>
      <c r="AP150" s="208">
        <f t="shared" si="239"/>
        <v>0</v>
      </c>
      <c r="AQ150" s="11" t="str">
        <f t="shared" si="240"/>
        <v xml:space="preserve"> </v>
      </c>
      <c r="AR150" s="230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5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5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8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2" t="s">
        <v>148</v>
      </c>
      <c r="F151" s="302"/>
      <c r="G151" s="67"/>
      <c r="H151" s="72"/>
      <c r="I151" s="27"/>
      <c r="J151" s="195">
        <f>27%</f>
        <v>0.27</v>
      </c>
      <c r="K151" s="214">
        <f t="shared" si="232"/>
        <v>0</v>
      </c>
      <c r="L151" s="20">
        <f t="shared" si="209"/>
        <v>0</v>
      </c>
      <c r="M151" s="73">
        <f t="shared" si="210"/>
        <v>0</v>
      </c>
      <c r="N151" s="215">
        <f>100%</f>
        <v>1</v>
      </c>
      <c r="O151" s="194">
        <f t="shared" si="233"/>
        <v>0</v>
      </c>
      <c r="P151" s="141"/>
      <c r="Q151" s="20">
        <f t="shared" si="211"/>
        <v>0</v>
      </c>
      <c r="R151" s="142"/>
      <c r="S151" s="215">
        <f>100%</f>
        <v>1</v>
      </c>
      <c r="T151" s="194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5">
        <f t="shared" si="215"/>
        <v>0.27</v>
      </c>
      <c r="AD151" s="214">
        <f t="shared" si="236"/>
        <v>0</v>
      </c>
      <c r="AE151" s="20">
        <f t="shared" si="216"/>
        <v>0</v>
      </c>
      <c r="AF151" s="21">
        <f t="shared" si="217"/>
        <v>0</v>
      </c>
      <c r="AG151" s="215">
        <f t="shared" si="218"/>
        <v>1</v>
      </c>
      <c r="AH151" s="194">
        <f t="shared" si="237"/>
        <v>0</v>
      </c>
      <c r="AI151" s="141"/>
      <c r="AJ151" s="20">
        <f t="shared" si="219"/>
        <v>0</v>
      </c>
      <c r="AK151" s="142"/>
      <c r="AL151" s="215">
        <f t="shared" si="220"/>
        <v>1</v>
      </c>
      <c r="AM151" s="194">
        <f t="shared" si="238"/>
        <v>0</v>
      </c>
      <c r="AN151" s="141"/>
      <c r="AO151" s="143">
        <f t="shared" si="221"/>
        <v>0</v>
      </c>
      <c r="AP151" s="208">
        <f t="shared" si="239"/>
        <v>0</v>
      </c>
      <c r="AQ151" s="11" t="str">
        <f t="shared" si="240"/>
        <v xml:space="preserve"> </v>
      </c>
      <c r="AR151" s="230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5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5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8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2" t="s">
        <v>148</v>
      </c>
      <c r="F152" s="302"/>
      <c r="G152" s="67"/>
      <c r="H152" s="72"/>
      <c r="I152" s="27"/>
      <c r="J152" s="195">
        <f>27%</f>
        <v>0.27</v>
      </c>
      <c r="K152" s="214">
        <f t="shared" si="232"/>
        <v>0</v>
      </c>
      <c r="L152" s="20">
        <f t="shared" si="209"/>
        <v>0</v>
      </c>
      <c r="M152" s="73">
        <f t="shared" si="210"/>
        <v>0</v>
      </c>
      <c r="N152" s="215">
        <f>100%</f>
        <v>1</v>
      </c>
      <c r="O152" s="194">
        <f t="shared" si="233"/>
        <v>0</v>
      </c>
      <c r="P152" s="141"/>
      <c r="Q152" s="20">
        <f t="shared" si="211"/>
        <v>0</v>
      </c>
      <c r="R152" s="142"/>
      <c r="S152" s="215">
        <f>100%</f>
        <v>1</v>
      </c>
      <c r="T152" s="194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5">
        <f t="shared" si="215"/>
        <v>0.27</v>
      </c>
      <c r="AD152" s="214">
        <f t="shared" si="236"/>
        <v>0</v>
      </c>
      <c r="AE152" s="20">
        <f t="shared" si="216"/>
        <v>0</v>
      </c>
      <c r="AF152" s="21">
        <f t="shared" si="217"/>
        <v>0</v>
      </c>
      <c r="AG152" s="215">
        <f t="shared" si="218"/>
        <v>1</v>
      </c>
      <c r="AH152" s="194">
        <f t="shared" si="237"/>
        <v>0</v>
      </c>
      <c r="AI152" s="141"/>
      <c r="AJ152" s="20">
        <f t="shared" si="219"/>
        <v>0</v>
      </c>
      <c r="AK152" s="142"/>
      <c r="AL152" s="215">
        <f t="shared" si="220"/>
        <v>1</v>
      </c>
      <c r="AM152" s="194">
        <f t="shared" si="238"/>
        <v>0</v>
      </c>
      <c r="AN152" s="141"/>
      <c r="AO152" s="143">
        <f t="shared" si="221"/>
        <v>0</v>
      </c>
      <c r="AP152" s="208">
        <f t="shared" si="239"/>
        <v>0</v>
      </c>
      <c r="AQ152" s="11" t="str">
        <f t="shared" si="240"/>
        <v xml:space="preserve"> </v>
      </c>
      <c r="AR152" s="230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5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5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8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2" t="s">
        <v>148</v>
      </c>
      <c r="F153" s="302"/>
      <c r="G153" s="67"/>
      <c r="H153" s="72"/>
      <c r="I153" s="27"/>
      <c r="J153" s="195">
        <f>27%</f>
        <v>0.27</v>
      </c>
      <c r="K153" s="214">
        <f t="shared" si="232"/>
        <v>0</v>
      </c>
      <c r="L153" s="20">
        <f t="shared" si="209"/>
        <v>0</v>
      </c>
      <c r="M153" s="73">
        <f t="shared" si="210"/>
        <v>0</v>
      </c>
      <c r="N153" s="215">
        <f>100%</f>
        <v>1</v>
      </c>
      <c r="O153" s="194">
        <f t="shared" si="233"/>
        <v>0</v>
      </c>
      <c r="P153" s="141"/>
      <c r="Q153" s="20">
        <f t="shared" si="211"/>
        <v>0</v>
      </c>
      <c r="R153" s="142"/>
      <c r="S153" s="215">
        <f>100%</f>
        <v>1</v>
      </c>
      <c r="T153" s="194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5">
        <f t="shared" si="215"/>
        <v>0.27</v>
      </c>
      <c r="AD153" s="214">
        <f t="shared" si="236"/>
        <v>0</v>
      </c>
      <c r="AE153" s="20">
        <f t="shared" si="216"/>
        <v>0</v>
      </c>
      <c r="AF153" s="21">
        <f t="shared" si="217"/>
        <v>0</v>
      </c>
      <c r="AG153" s="215">
        <f t="shared" si="218"/>
        <v>1</v>
      </c>
      <c r="AH153" s="194">
        <f t="shared" si="237"/>
        <v>0</v>
      </c>
      <c r="AI153" s="141"/>
      <c r="AJ153" s="20">
        <f t="shared" si="219"/>
        <v>0</v>
      </c>
      <c r="AK153" s="142"/>
      <c r="AL153" s="215">
        <f t="shared" si="220"/>
        <v>1</v>
      </c>
      <c r="AM153" s="194">
        <f t="shared" si="238"/>
        <v>0</v>
      </c>
      <c r="AN153" s="141"/>
      <c r="AO153" s="143">
        <f t="shared" si="221"/>
        <v>0</v>
      </c>
      <c r="AP153" s="208">
        <f t="shared" si="239"/>
        <v>0</v>
      </c>
      <c r="AQ153" s="11" t="str">
        <f t="shared" si="240"/>
        <v xml:space="preserve"> </v>
      </c>
      <c r="AR153" s="230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5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5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8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2" t="s">
        <v>148</v>
      </c>
      <c r="F154" s="302"/>
      <c r="G154" s="67"/>
      <c r="H154" s="72"/>
      <c r="I154" s="27"/>
      <c r="J154" s="195">
        <f>27%</f>
        <v>0.27</v>
      </c>
      <c r="K154" s="214">
        <f t="shared" si="232"/>
        <v>0</v>
      </c>
      <c r="L154" s="20">
        <f t="shared" si="209"/>
        <v>0</v>
      </c>
      <c r="M154" s="73">
        <f t="shared" si="210"/>
        <v>0</v>
      </c>
      <c r="N154" s="215">
        <f>100%</f>
        <v>1</v>
      </c>
      <c r="O154" s="194">
        <f t="shared" si="233"/>
        <v>0</v>
      </c>
      <c r="P154" s="141"/>
      <c r="Q154" s="20">
        <f t="shared" si="211"/>
        <v>0</v>
      </c>
      <c r="R154" s="142"/>
      <c r="S154" s="215">
        <f>100%</f>
        <v>1</v>
      </c>
      <c r="T154" s="194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5">
        <f t="shared" si="215"/>
        <v>0.27</v>
      </c>
      <c r="AD154" s="214">
        <f t="shared" si="236"/>
        <v>0</v>
      </c>
      <c r="AE154" s="20">
        <f t="shared" si="216"/>
        <v>0</v>
      </c>
      <c r="AF154" s="21">
        <f t="shared" si="217"/>
        <v>0</v>
      </c>
      <c r="AG154" s="215">
        <f t="shared" si="218"/>
        <v>1</v>
      </c>
      <c r="AH154" s="194">
        <f t="shared" si="237"/>
        <v>0</v>
      </c>
      <c r="AI154" s="141"/>
      <c r="AJ154" s="20">
        <f t="shared" si="219"/>
        <v>0</v>
      </c>
      <c r="AK154" s="142"/>
      <c r="AL154" s="215">
        <f t="shared" si="220"/>
        <v>1</v>
      </c>
      <c r="AM154" s="194">
        <f t="shared" si="238"/>
        <v>0</v>
      </c>
      <c r="AN154" s="141"/>
      <c r="AO154" s="143">
        <f t="shared" si="221"/>
        <v>0</v>
      </c>
      <c r="AP154" s="208">
        <f t="shared" si="239"/>
        <v>0</v>
      </c>
      <c r="AQ154" s="11" t="str">
        <f t="shared" si="240"/>
        <v xml:space="preserve"> </v>
      </c>
      <c r="AR154" s="230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5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5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8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2" t="s">
        <v>148</v>
      </c>
      <c r="F155" s="302"/>
      <c r="G155" s="67"/>
      <c r="H155" s="72"/>
      <c r="I155" s="27"/>
      <c r="J155" s="195">
        <f>27%</f>
        <v>0.27</v>
      </c>
      <c r="K155" s="214">
        <f t="shared" si="232"/>
        <v>0</v>
      </c>
      <c r="L155" s="20">
        <f t="shared" si="209"/>
        <v>0</v>
      </c>
      <c r="M155" s="73">
        <f t="shared" si="210"/>
        <v>0</v>
      </c>
      <c r="N155" s="215">
        <f>100%</f>
        <v>1</v>
      </c>
      <c r="O155" s="194">
        <f t="shared" si="233"/>
        <v>0</v>
      </c>
      <c r="P155" s="141"/>
      <c r="Q155" s="20">
        <f t="shared" si="211"/>
        <v>0</v>
      </c>
      <c r="R155" s="142"/>
      <c r="S155" s="215">
        <f>100%</f>
        <v>1</v>
      </c>
      <c r="T155" s="194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5">
        <f t="shared" si="215"/>
        <v>0.27</v>
      </c>
      <c r="AD155" s="214">
        <f t="shared" si="236"/>
        <v>0</v>
      </c>
      <c r="AE155" s="20">
        <f t="shared" si="216"/>
        <v>0</v>
      </c>
      <c r="AF155" s="21">
        <f t="shared" si="217"/>
        <v>0</v>
      </c>
      <c r="AG155" s="215">
        <f t="shared" si="218"/>
        <v>1</v>
      </c>
      <c r="AH155" s="194">
        <f t="shared" si="237"/>
        <v>0</v>
      </c>
      <c r="AI155" s="141"/>
      <c r="AJ155" s="20">
        <f t="shared" si="219"/>
        <v>0</v>
      </c>
      <c r="AK155" s="142"/>
      <c r="AL155" s="215">
        <f t="shared" si="220"/>
        <v>1</v>
      </c>
      <c r="AM155" s="194">
        <f t="shared" si="238"/>
        <v>0</v>
      </c>
      <c r="AN155" s="141"/>
      <c r="AO155" s="143">
        <f t="shared" si="221"/>
        <v>0</v>
      </c>
      <c r="AP155" s="208">
        <f>AH155-O155</f>
        <v>0</v>
      </c>
      <c r="AQ155" s="11" t="str">
        <f t="shared" si="240"/>
        <v xml:space="preserve"> </v>
      </c>
      <c r="AR155" s="230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5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5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8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03" t="s">
        <v>9</v>
      </c>
      <c r="E156" s="304"/>
      <c r="F156" s="305"/>
      <c r="G156" s="65"/>
      <c r="H156" s="70"/>
      <c r="I156" s="26"/>
      <c r="J156" s="26"/>
      <c r="K156" s="133"/>
      <c r="L156" s="5"/>
      <c r="M156" s="71">
        <f>O156+Q156</f>
        <v>0</v>
      </c>
      <c r="N156" s="216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6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6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6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9"/>
      <c r="AQ156" s="11" t="str">
        <f t="shared" si="240"/>
        <v xml:space="preserve"> </v>
      </c>
      <c r="AR156" s="230"/>
      <c r="AS156" s="23"/>
      <c r="AT156" s="26"/>
      <c r="AU156" s="26"/>
      <c r="AV156" s="5"/>
      <c r="AW156" s="6">
        <f>AY156+BA156</f>
        <v>0</v>
      </c>
      <c r="AX156" s="216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6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9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2" t="s">
        <v>148</v>
      </c>
      <c r="F157" s="302"/>
      <c r="G157" s="67"/>
      <c r="H157" s="72"/>
      <c r="I157" s="27"/>
      <c r="J157" s="195">
        <f>27%</f>
        <v>0.27</v>
      </c>
      <c r="K157" s="214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5">
        <f>100%</f>
        <v>1</v>
      </c>
      <c r="O157" s="194">
        <f>ROUND((M157*N157),0)</f>
        <v>0</v>
      </c>
      <c r="P157" s="141"/>
      <c r="Q157" s="20">
        <f t="shared" ref="Q157:Q176" si="247">M157-O157</f>
        <v>0</v>
      </c>
      <c r="R157" s="142"/>
      <c r="S157" s="215">
        <f>100%</f>
        <v>1</v>
      </c>
      <c r="T157" s="194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5">
        <f t="shared" ref="AC157:AC176" si="251">J157</f>
        <v>0.27</v>
      </c>
      <c r="AD157" s="214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5">
        <f t="shared" ref="AG157:AG176" si="254">N157</f>
        <v>1</v>
      </c>
      <c r="AH157" s="194">
        <f>ROUND((AF157*AG157),0)</f>
        <v>0</v>
      </c>
      <c r="AI157" s="141"/>
      <c r="AJ157" s="20">
        <f t="shared" ref="AJ157:AJ176" si="255">AF157-AH157</f>
        <v>0</v>
      </c>
      <c r="AK157" s="142"/>
      <c r="AL157" s="215">
        <f t="shared" ref="AL157:AL176" si="256">S157</f>
        <v>1</v>
      </c>
      <c r="AM157" s="194">
        <f>ROUND((AL157*AH157),0)</f>
        <v>0</v>
      </c>
      <c r="AN157" s="141"/>
      <c r="AO157" s="143">
        <f t="shared" ref="AO157:AO176" si="257">AH157-AM157</f>
        <v>0</v>
      </c>
      <c r="AP157" s="208">
        <f>AH157-O157</f>
        <v>0</v>
      </c>
      <c r="AQ157" s="11" t="str">
        <f t="shared" si="240"/>
        <v xml:space="preserve"> </v>
      </c>
      <c r="AR157" s="230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5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5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8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2" t="s">
        <v>148</v>
      </c>
      <c r="F158" s="302"/>
      <c r="G158" s="67"/>
      <c r="H158" s="72"/>
      <c r="I158" s="27"/>
      <c r="J158" s="195">
        <f>27%</f>
        <v>0.27</v>
      </c>
      <c r="K158" s="214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5">
        <f>100%</f>
        <v>1</v>
      </c>
      <c r="O158" s="194">
        <f t="shared" ref="O158:O176" si="269">ROUND((M158*N158),0)</f>
        <v>0</v>
      </c>
      <c r="P158" s="141"/>
      <c r="Q158" s="20">
        <f t="shared" si="247"/>
        <v>0</v>
      </c>
      <c r="R158" s="142"/>
      <c r="S158" s="215">
        <f>100%</f>
        <v>1</v>
      </c>
      <c r="T158" s="194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5">
        <f t="shared" si="251"/>
        <v>0.27</v>
      </c>
      <c r="AD158" s="214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5">
        <f t="shared" si="254"/>
        <v>1</v>
      </c>
      <c r="AH158" s="194">
        <f t="shared" ref="AH158:AH176" si="272">ROUND((AF158*AG158),0)</f>
        <v>0</v>
      </c>
      <c r="AI158" s="141"/>
      <c r="AJ158" s="20">
        <f t="shared" si="255"/>
        <v>0</v>
      </c>
      <c r="AK158" s="142"/>
      <c r="AL158" s="215">
        <f t="shared" si="256"/>
        <v>1</v>
      </c>
      <c r="AM158" s="194">
        <f t="shared" ref="AM158:AM176" si="273">ROUND((AL158*AH158),0)</f>
        <v>0</v>
      </c>
      <c r="AN158" s="141"/>
      <c r="AO158" s="143">
        <f t="shared" si="257"/>
        <v>0</v>
      </c>
      <c r="AP158" s="208">
        <f t="shared" ref="AP158:AP175" si="274">AH158-O158</f>
        <v>0</v>
      </c>
      <c r="AQ158" s="11" t="str">
        <f t="shared" si="240"/>
        <v xml:space="preserve"> </v>
      </c>
      <c r="AR158" s="230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5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5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8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2" t="s">
        <v>148</v>
      </c>
      <c r="F159" s="302"/>
      <c r="G159" s="67"/>
      <c r="H159" s="72"/>
      <c r="I159" s="27"/>
      <c r="J159" s="195">
        <f>27%</f>
        <v>0.27</v>
      </c>
      <c r="K159" s="214">
        <f t="shared" si="268"/>
        <v>0</v>
      </c>
      <c r="L159" s="20">
        <f t="shared" si="245"/>
        <v>0</v>
      </c>
      <c r="M159" s="73">
        <f t="shared" si="246"/>
        <v>0</v>
      </c>
      <c r="N159" s="215">
        <f>100%</f>
        <v>1</v>
      </c>
      <c r="O159" s="194">
        <f t="shared" si="269"/>
        <v>0</v>
      </c>
      <c r="P159" s="141"/>
      <c r="Q159" s="20">
        <f t="shared" si="247"/>
        <v>0</v>
      </c>
      <c r="R159" s="142"/>
      <c r="S159" s="215">
        <f>100%</f>
        <v>1</v>
      </c>
      <c r="T159" s="194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5">
        <f t="shared" si="251"/>
        <v>0.27</v>
      </c>
      <c r="AD159" s="214">
        <f t="shared" si="271"/>
        <v>0</v>
      </c>
      <c r="AE159" s="20">
        <f t="shared" si="252"/>
        <v>0</v>
      </c>
      <c r="AF159" s="21">
        <f t="shared" si="253"/>
        <v>0</v>
      </c>
      <c r="AG159" s="215">
        <f t="shared" si="254"/>
        <v>1</v>
      </c>
      <c r="AH159" s="194">
        <f t="shared" si="272"/>
        <v>0</v>
      </c>
      <c r="AI159" s="141"/>
      <c r="AJ159" s="20">
        <f t="shared" si="255"/>
        <v>0</v>
      </c>
      <c r="AK159" s="142"/>
      <c r="AL159" s="215">
        <f t="shared" si="256"/>
        <v>1</v>
      </c>
      <c r="AM159" s="194">
        <f t="shared" si="273"/>
        <v>0</v>
      </c>
      <c r="AN159" s="141"/>
      <c r="AO159" s="143">
        <f t="shared" si="257"/>
        <v>0</v>
      </c>
      <c r="AP159" s="208">
        <f t="shared" si="274"/>
        <v>0</v>
      </c>
      <c r="AQ159" s="11" t="str">
        <f t="shared" si="240"/>
        <v xml:space="preserve"> </v>
      </c>
      <c r="AR159" s="230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5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5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8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2" t="s">
        <v>148</v>
      </c>
      <c r="F160" s="302"/>
      <c r="G160" s="67"/>
      <c r="H160" s="72"/>
      <c r="I160" s="27"/>
      <c r="J160" s="195">
        <f>27%</f>
        <v>0.27</v>
      </c>
      <c r="K160" s="214">
        <f t="shared" si="268"/>
        <v>0</v>
      </c>
      <c r="L160" s="20">
        <f t="shared" si="245"/>
        <v>0</v>
      </c>
      <c r="M160" s="73">
        <f t="shared" si="246"/>
        <v>0</v>
      </c>
      <c r="N160" s="215">
        <f>100%</f>
        <v>1</v>
      </c>
      <c r="O160" s="194">
        <f t="shared" si="269"/>
        <v>0</v>
      </c>
      <c r="P160" s="141"/>
      <c r="Q160" s="20">
        <f t="shared" si="247"/>
        <v>0</v>
      </c>
      <c r="R160" s="142"/>
      <c r="S160" s="215">
        <f>100%</f>
        <v>1</v>
      </c>
      <c r="T160" s="194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5">
        <f t="shared" si="251"/>
        <v>0.27</v>
      </c>
      <c r="AD160" s="214">
        <f t="shared" si="271"/>
        <v>0</v>
      </c>
      <c r="AE160" s="20">
        <f t="shared" si="252"/>
        <v>0</v>
      </c>
      <c r="AF160" s="21">
        <f t="shared" si="253"/>
        <v>0</v>
      </c>
      <c r="AG160" s="215">
        <f t="shared" si="254"/>
        <v>1</v>
      </c>
      <c r="AH160" s="194">
        <f t="shared" si="272"/>
        <v>0</v>
      </c>
      <c r="AI160" s="141"/>
      <c r="AJ160" s="20">
        <f t="shared" si="255"/>
        <v>0</v>
      </c>
      <c r="AK160" s="142"/>
      <c r="AL160" s="215">
        <f t="shared" si="256"/>
        <v>1</v>
      </c>
      <c r="AM160" s="194">
        <f t="shared" si="273"/>
        <v>0</v>
      </c>
      <c r="AN160" s="141"/>
      <c r="AO160" s="143">
        <f t="shared" si="257"/>
        <v>0</v>
      </c>
      <c r="AP160" s="208">
        <f t="shared" si="274"/>
        <v>0</v>
      </c>
      <c r="AQ160" s="11" t="str">
        <f t="shared" si="240"/>
        <v xml:space="preserve"> </v>
      </c>
      <c r="AR160" s="230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5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5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8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2" t="s">
        <v>148</v>
      </c>
      <c r="F161" s="302"/>
      <c r="G161" s="67"/>
      <c r="H161" s="72"/>
      <c r="I161" s="27"/>
      <c r="J161" s="195">
        <f>27%</f>
        <v>0.27</v>
      </c>
      <c r="K161" s="214">
        <f t="shared" si="268"/>
        <v>0</v>
      </c>
      <c r="L161" s="20">
        <f t="shared" si="245"/>
        <v>0</v>
      </c>
      <c r="M161" s="73">
        <f t="shared" si="246"/>
        <v>0</v>
      </c>
      <c r="N161" s="215">
        <f>100%</f>
        <v>1</v>
      </c>
      <c r="O161" s="194">
        <f t="shared" si="269"/>
        <v>0</v>
      </c>
      <c r="P161" s="141"/>
      <c r="Q161" s="20">
        <f t="shared" si="247"/>
        <v>0</v>
      </c>
      <c r="R161" s="142"/>
      <c r="S161" s="215">
        <f>100%</f>
        <v>1</v>
      </c>
      <c r="T161" s="194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5">
        <f t="shared" si="251"/>
        <v>0.27</v>
      </c>
      <c r="AD161" s="214">
        <f t="shared" si="271"/>
        <v>0</v>
      </c>
      <c r="AE161" s="20">
        <f t="shared" si="252"/>
        <v>0</v>
      </c>
      <c r="AF161" s="21">
        <f t="shared" si="253"/>
        <v>0</v>
      </c>
      <c r="AG161" s="215">
        <f t="shared" si="254"/>
        <v>1</v>
      </c>
      <c r="AH161" s="194">
        <f t="shared" si="272"/>
        <v>0</v>
      </c>
      <c r="AI161" s="141"/>
      <c r="AJ161" s="20">
        <f t="shared" si="255"/>
        <v>0</v>
      </c>
      <c r="AK161" s="142"/>
      <c r="AL161" s="215">
        <f t="shared" si="256"/>
        <v>1</v>
      </c>
      <c r="AM161" s="194">
        <f t="shared" si="273"/>
        <v>0</v>
      </c>
      <c r="AN161" s="141"/>
      <c r="AO161" s="143">
        <f t="shared" si="257"/>
        <v>0</v>
      </c>
      <c r="AP161" s="208">
        <f t="shared" si="274"/>
        <v>0</v>
      </c>
      <c r="AQ161" s="11" t="str">
        <f t="shared" si="240"/>
        <v xml:space="preserve"> </v>
      </c>
      <c r="AR161" s="230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5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5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8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2" t="s">
        <v>148</v>
      </c>
      <c r="F162" s="302"/>
      <c r="G162" s="67"/>
      <c r="H162" s="72"/>
      <c r="I162" s="27"/>
      <c r="J162" s="195">
        <f>27%</f>
        <v>0.27</v>
      </c>
      <c r="K162" s="214">
        <f t="shared" si="268"/>
        <v>0</v>
      </c>
      <c r="L162" s="20">
        <f t="shared" si="245"/>
        <v>0</v>
      </c>
      <c r="M162" s="73">
        <f t="shared" si="246"/>
        <v>0</v>
      </c>
      <c r="N162" s="215">
        <f>100%</f>
        <v>1</v>
      </c>
      <c r="O162" s="194">
        <f t="shared" si="269"/>
        <v>0</v>
      </c>
      <c r="P162" s="141"/>
      <c r="Q162" s="20">
        <f t="shared" si="247"/>
        <v>0</v>
      </c>
      <c r="R162" s="142"/>
      <c r="S162" s="215">
        <f>100%</f>
        <v>1</v>
      </c>
      <c r="T162" s="194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5">
        <f t="shared" si="251"/>
        <v>0.27</v>
      </c>
      <c r="AD162" s="214">
        <f t="shared" si="271"/>
        <v>0</v>
      </c>
      <c r="AE162" s="20">
        <f t="shared" si="252"/>
        <v>0</v>
      </c>
      <c r="AF162" s="21">
        <f t="shared" si="253"/>
        <v>0</v>
      </c>
      <c r="AG162" s="215">
        <f t="shared" si="254"/>
        <v>1</v>
      </c>
      <c r="AH162" s="194">
        <f t="shared" si="272"/>
        <v>0</v>
      </c>
      <c r="AI162" s="141"/>
      <c r="AJ162" s="20">
        <f t="shared" si="255"/>
        <v>0</v>
      </c>
      <c r="AK162" s="142"/>
      <c r="AL162" s="215">
        <f t="shared" si="256"/>
        <v>1</v>
      </c>
      <c r="AM162" s="194">
        <f t="shared" si="273"/>
        <v>0</v>
      </c>
      <c r="AN162" s="141"/>
      <c r="AO162" s="143">
        <f t="shared" si="257"/>
        <v>0</v>
      </c>
      <c r="AP162" s="208">
        <f t="shared" si="274"/>
        <v>0</v>
      </c>
      <c r="AQ162" s="11" t="str">
        <f t="shared" si="240"/>
        <v xml:space="preserve"> </v>
      </c>
      <c r="AR162" s="230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5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5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8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2" t="s">
        <v>148</v>
      </c>
      <c r="F163" s="302"/>
      <c r="G163" s="67"/>
      <c r="H163" s="72"/>
      <c r="I163" s="27"/>
      <c r="J163" s="195">
        <f>27%</f>
        <v>0.27</v>
      </c>
      <c r="K163" s="214">
        <f t="shared" si="268"/>
        <v>0</v>
      </c>
      <c r="L163" s="20">
        <f t="shared" si="245"/>
        <v>0</v>
      </c>
      <c r="M163" s="73">
        <f t="shared" si="246"/>
        <v>0</v>
      </c>
      <c r="N163" s="215">
        <f>100%</f>
        <v>1</v>
      </c>
      <c r="O163" s="194">
        <f t="shared" si="269"/>
        <v>0</v>
      </c>
      <c r="P163" s="141"/>
      <c r="Q163" s="20">
        <f t="shared" si="247"/>
        <v>0</v>
      </c>
      <c r="R163" s="142"/>
      <c r="S163" s="215">
        <f>100%</f>
        <v>1</v>
      </c>
      <c r="T163" s="194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5">
        <f t="shared" si="251"/>
        <v>0.27</v>
      </c>
      <c r="AD163" s="214">
        <f t="shared" si="271"/>
        <v>0</v>
      </c>
      <c r="AE163" s="20">
        <f t="shared" si="252"/>
        <v>0</v>
      </c>
      <c r="AF163" s="21">
        <f t="shared" si="253"/>
        <v>0</v>
      </c>
      <c r="AG163" s="215">
        <f t="shared" si="254"/>
        <v>1</v>
      </c>
      <c r="AH163" s="194">
        <f t="shared" si="272"/>
        <v>0</v>
      </c>
      <c r="AI163" s="141"/>
      <c r="AJ163" s="20">
        <f t="shared" si="255"/>
        <v>0</v>
      </c>
      <c r="AK163" s="142"/>
      <c r="AL163" s="215">
        <f t="shared" si="256"/>
        <v>1</v>
      </c>
      <c r="AM163" s="194">
        <f t="shared" si="273"/>
        <v>0</v>
      </c>
      <c r="AN163" s="141"/>
      <c r="AO163" s="143">
        <f t="shared" si="257"/>
        <v>0</v>
      </c>
      <c r="AP163" s="208">
        <f t="shared" si="274"/>
        <v>0</v>
      </c>
      <c r="AQ163" s="11" t="str">
        <f t="shared" si="240"/>
        <v xml:space="preserve"> </v>
      </c>
      <c r="AR163" s="230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5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5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8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2" t="s">
        <v>148</v>
      </c>
      <c r="F164" s="302"/>
      <c r="G164" s="67"/>
      <c r="H164" s="72"/>
      <c r="I164" s="27"/>
      <c r="J164" s="195">
        <f>27%</f>
        <v>0.27</v>
      </c>
      <c r="K164" s="214">
        <f t="shared" si="268"/>
        <v>0</v>
      </c>
      <c r="L164" s="20">
        <f t="shared" si="245"/>
        <v>0</v>
      </c>
      <c r="M164" s="73">
        <f t="shared" si="246"/>
        <v>0</v>
      </c>
      <c r="N164" s="215">
        <f>100%</f>
        <v>1</v>
      </c>
      <c r="O164" s="194">
        <f t="shared" si="269"/>
        <v>0</v>
      </c>
      <c r="P164" s="141"/>
      <c r="Q164" s="20">
        <f t="shared" si="247"/>
        <v>0</v>
      </c>
      <c r="R164" s="142"/>
      <c r="S164" s="215">
        <f>100%</f>
        <v>1</v>
      </c>
      <c r="T164" s="194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5">
        <f t="shared" si="251"/>
        <v>0.27</v>
      </c>
      <c r="AD164" s="214">
        <f t="shared" si="271"/>
        <v>0</v>
      </c>
      <c r="AE164" s="20">
        <f t="shared" si="252"/>
        <v>0</v>
      </c>
      <c r="AF164" s="21">
        <f t="shared" si="253"/>
        <v>0</v>
      </c>
      <c r="AG164" s="215">
        <f t="shared" si="254"/>
        <v>1</v>
      </c>
      <c r="AH164" s="194">
        <f t="shared" si="272"/>
        <v>0</v>
      </c>
      <c r="AI164" s="141"/>
      <c r="AJ164" s="20">
        <f t="shared" si="255"/>
        <v>0</v>
      </c>
      <c r="AK164" s="142"/>
      <c r="AL164" s="215">
        <f t="shared" si="256"/>
        <v>1</v>
      </c>
      <c r="AM164" s="194">
        <f t="shared" si="273"/>
        <v>0</v>
      </c>
      <c r="AN164" s="141"/>
      <c r="AO164" s="143">
        <f t="shared" si="257"/>
        <v>0</v>
      </c>
      <c r="AP164" s="208">
        <f t="shared" si="274"/>
        <v>0</v>
      </c>
      <c r="AQ164" s="11" t="str">
        <f t="shared" si="240"/>
        <v xml:space="preserve"> </v>
      </c>
      <c r="AR164" s="230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5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5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8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2" t="s">
        <v>148</v>
      </c>
      <c r="F165" s="302"/>
      <c r="G165" s="67"/>
      <c r="H165" s="72"/>
      <c r="I165" s="27"/>
      <c r="J165" s="195">
        <f>27%</f>
        <v>0.27</v>
      </c>
      <c r="K165" s="214">
        <f t="shared" si="268"/>
        <v>0</v>
      </c>
      <c r="L165" s="20">
        <f t="shared" si="245"/>
        <v>0</v>
      </c>
      <c r="M165" s="73">
        <f t="shared" si="246"/>
        <v>0</v>
      </c>
      <c r="N165" s="215">
        <f>100%</f>
        <v>1</v>
      </c>
      <c r="O165" s="194">
        <f t="shared" si="269"/>
        <v>0</v>
      </c>
      <c r="P165" s="141"/>
      <c r="Q165" s="20">
        <f t="shared" si="247"/>
        <v>0</v>
      </c>
      <c r="R165" s="142"/>
      <c r="S165" s="215">
        <f>100%</f>
        <v>1</v>
      </c>
      <c r="T165" s="194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5">
        <f t="shared" si="251"/>
        <v>0.27</v>
      </c>
      <c r="AD165" s="214">
        <f t="shared" si="271"/>
        <v>0</v>
      </c>
      <c r="AE165" s="20">
        <f t="shared" si="252"/>
        <v>0</v>
      </c>
      <c r="AF165" s="21">
        <f t="shared" si="253"/>
        <v>0</v>
      </c>
      <c r="AG165" s="215">
        <f t="shared" si="254"/>
        <v>1</v>
      </c>
      <c r="AH165" s="194">
        <f t="shared" si="272"/>
        <v>0</v>
      </c>
      <c r="AI165" s="141"/>
      <c r="AJ165" s="20">
        <f t="shared" si="255"/>
        <v>0</v>
      </c>
      <c r="AK165" s="142"/>
      <c r="AL165" s="215">
        <f t="shared" si="256"/>
        <v>1</v>
      </c>
      <c r="AM165" s="194">
        <f t="shared" si="273"/>
        <v>0</v>
      </c>
      <c r="AN165" s="141"/>
      <c r="AO165" s="143">
        <f t="shared" si="257"/>
        <v>0</v>
      </c>
      <c r="AP165" s="208">
        <f t="shared" si="274"/>
        <v>0</v>
      </c>
      <c r="AQ165" s="11" t="str">
        <f t="shared" si="240"/>
        <v xml:space="preserve"> </v>
      </c>
      <c r="AR165" s="230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5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5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8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2" t="s">
        <v>148</v>
      </c>
      <c r="F166" s="302"/>
      <c r="G166" s="67"/>
      <c r="H166" s="72"/>
      <c r="I166" s="27"/>
      <c r="J166" s="195">
        <f>27%</f>
        <v>0.27</v>
      </c>
      <c r="K166" s="214">
        <f t="shared" si="268"/>
        <v>0</v>
      </c>
      <c r="L166" s="20">
        <f t="shared" si="245"/>
        <v>0</v>
      </c>
      <c r="M166" s="73">
        <f t="shared" si="246"/>
        <v>0</v>
      </c>
      <c r="N166" s="215">
        <f>100%</f>
        <v>1</v>
      </c>
      <c r="O166" s="194">
        <f t="shared" si="269"/>
        <v>0</v>
      </c>
      <c r="P166" s="141"/>
      <c r="Q166" s="20">
        <f t="shared" si="247"/>
        <v>0</v>
      </c>
      <c r="R166" s="142"/>
      <c r="S166" s="215">
        <f>100%</f>
        <v>1</v>
      </c>
      <c r="T166" s="194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5">
        <f t="shared" si="251"/>
        <v>0.27</v>
      </c>
      <c r="AD166" s="214">
        <f t="shared" si="271"/>
        <v>0</v>
      </c>
      <c r="AE166" s="20">
        <f t="shared" si="252"/>
        <v>0</v>
      </c>
      <c r="AF166" s="21">
        <f t="shared" si="253"/>
        <v>0</v>
      </c>
      <c r="AG166" s="215">
        <f t="shared" si="254"/>
        <v>1</v>
      </c>
      <c r="AH166" s="194">
        <f t="shared" si="272"/>
        <v>0</v>
      </c>
      <c r="AI166" s="141"/>
      <c r="AJ166" s="20">
        <f t="shared" si="255"/>
        <v>0</v>
      </c>
      <c r="AK166" s="142"/>
      <c r="AL166" s="215">
        <f t="shared" si="256"/>
        <v>1</v>
      </c>
      <c r="AM166" s="194">
        <f t="shared" si="273"/>
        <v>0</v>
      </c>
      <c r="AN166" s="141"/>
      <c r="AO166" s="143">
        <f t="shared" si="257"/>
        <v>0</v>
      </c>
      <c r="AP166" s="208">
        <f t="shared" si="274"/>
        <v>0</v>
      </c>
      <c r="AQ166" s="11" t="str">
        <f t="shared" si="240"/>
        <v xml:space="preserve"> </v>
      </c>
      <c r="AR166" s="230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5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5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8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2" t="s">
        <v>148</v>
      </c>
      <c r="F167" s="302"/>
      <c r="G167" s="67"/>
      <c r="H167" s="72"/>
      <c r="I167" s="27"/>
      <c r="J167" s="195">
        <f>27%</f>
        <v>0.27</v>
      </c>
      <c r="K167" s="214">
        <f t="shared" si="268"/>
        <v>0</v>
      </c>
      <c r="L167" s="20">
        <f t="shared" si="245"/>
        <v>0</v>
      </c>
      <c r="M167" s="73">
        <f t="shared" si="246"/>
        <v>0</v>
      </c>
      <c r="N167" s="215">
        <f>100%</f>
        <v>1</v>
      </c>
      <c r="O167" s="194">
        <f t="shared" si="269"/>
        <v>0</v>
      </c>
      <c r="P167" s="141"/>
      <c r="Q167" s="20">
        <f t="shared" si="247"/>
        <v>0</v>
      </c>
      <c r="R167" s="142"/>
      <c r="S167" s="215">
        <f>100%</f>
        <v>1</v>
      </c>
      <c r="T167" s="194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5">
        <f t="shared" si="251"/>
        <v>0.27</v>
      </c>
      <c r="AD167" s="214">
        <f t="shared" si="271"/>
        <v>0</v>
      </c>
      <c r="AE167" s="20">
        <f t="shared" si="252"/>
        <v>0</v>
      </c>
      <c r="AF167" s="21">
        <f t="shared" si="253"/>
        <v>0</v>
      </c>
      <c r="AG167" s="215">
        <f t="shared" si="254"/>
        <v>1</v>
      </c>
      <c r="AH167" s="194">
        <f t="shared" si="272"/>
        <v>0</v>
      </c>
      <c r="AI167" s="141"/>
      <c r="AJ167" s="20">
        <f t="shared" si="255"/>
        <v>0</v>
      </c>
      <c r="AK167" s="142"/>
      <c r="AL167" s="215">
        <f t="shared" si="256"/>
        <v>1</v>
      </c>
      <c r="AM167" s="194">
        <f t="shared" si="273"/>
        <v>0</v>
      </c>
      <c r="AN167" s="141"/>
      <c r="AO167" s="143">
        <f t="shared" si="257"/>
        <v>0</v>
      </c>
      <c r="AP167" s="208">
        <f t="shared" si="274"/>
        <v>0</v>
      </c>
      <c r="AQ167" s="11" t="str">
        <f t="shared" si="240"/>
        <v xml:space="preserve"> </v>
      </c>
      <c r="AR167" s="230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5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5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8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2" t="s">
        <v>148</v>
      </c>
      <c r="F168" s="302"/>
      <c r="G168" s="67"/>
      <c r="H168" s="72"/>
      <c r="I168" s="27"/>
      <c r="J168" s="195">
        <f>27%</f>
        <v>0.27</v>
      </c>
      <c r="K168" s="214">
        <f t="shared" si="268"/>
        <v>0</v>
      </c>
      <c r="L168" s="20">
        <f t="shared" si="245"/>
        <v>0</v>
      </c>
      <c r="M168" s="73">
        <f t="shared" si="246"/>
        <v>0</v>
      </c>
      <c r="N168" s="215">
        <f>100%</f>
        <v>1</v>
      </c>
      <c r="O168" s="194">
        <f t="shared" si="269"/>
        <v>0</v>
      </c>
      <c r="P168" s="141"/>
      <c r="Q168" s="20">
        <f t="shared" si="247"/>
        <v>0</v>
      </c>
      <c r="R168" s="142"/>
      <c r="S168" s="215">
        <f>100%</f>
        <v>1</v>
      </c>
      <c r="T168" s="194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5">
        <f t="shared" si="251"/>
        <v>0.27</v>
      </c>
      <c r="AD168" s="214">
        <f t="shared" si="271"/>
        <v>0</v>
      </c>
      <c r="AE168" s="20">
        <f t="shared" si="252"/>
        <v>0</v>
      </c>
      <c r="AF168" s="21">
        <f t="shared" si="253"/>
        <v>0</v>
      </c>
      <c r="AG168" s="215">
        <f t="shared" si="254"/>
        <v>1</v>
      </c>
      <c r="AH168" s="194">
        <f t="shared" si="272"/>
        <v>0</v>
      </c>
      <c r="AI168" s="141"/>
      <c r="AJ168" s="20">
        <f t="shared" si="255"/>
        <v>0</v>
      </c>
      <c r="AK168" s="142"/>
      <c r="AL168" s="215">
        <f t="shared" si="256"/>
        <v>1</v>
      </c>
      <c r="AM168" s="194">
        <f t="shared" si="273"/>
        <v>0</v>
      </c>
      <c r="AN168" s="141"/>
      <c r="AO168" s="143">
        <f t="shared" si="257"/>
        <v>0</v>
      </c>
      <c r="AP168" s="208">
        <f t="shared" si="274"/>
        <v>0</v>
      </c>
      <c r="AQ168" s="11" t="str">
        <f t="shared" si="240"/>
        <v xml:space="preserve"> </v>
      </c>
      <c r="AR168" s="230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5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5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8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2" t="s">
        <v>148</v>
      </c>
      <c r="F169" s="302"/>
      <c r="G169" s="67"/>
      <c r="H169" s="72"/>
      <c r="I169" s="27"/>
      <c r="J169" s="195">
        <f>27%</f>
        <v>0.27</v>
      </c>
      <c r="K169" s="214">
        <f t="shared" si="268"/>
        <v>0</v>
      </c>
      <c r="L169" s="20">
        <f t="shared" si="245"/>
        <v>0</v>
      </c>
      <c r="M169" s="73">
        <f t="shared" si="246"/>
        <v>0</v>
      </c>
      <c r="N169" s="215">
        <f>100%</f>
        <v>1</v>
      </c>
      <c r="O169" s="194">
        <f t="shared" si="269"/>
        <v>0</v>
      </c>
      <c r="P169" s="141"/>
      <c r="Q169" s="20">
        <f t="shared" si="247"/>
        <v>0</v>
      </c>
      <c r="R169" s="142"/>
      <c r="S169" s="215">
        <f>100%</f>
        <v>1</v>
      </c>
      <c r="T169" s="194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5">
        <f t="shared" si="251"/>
        <v>0.27</v>
      </c>
      <c r="AD169" s="214">
        <f t="shared" si="271"/>
        <v>0</v>
      </c>
      <c r="AE169" s="20">
        <f t="shared" si="252"/>
        <v>0</v>
      </c>
      <c r="AF169" s="21">
        <f t="shared" si="253"/>
        <v>0</v>
      </c>
      <c r="AG169" s="215">
        <f t="shared" si="254"/>
        <v>1</v>
      </c>
      <c r="AH169" s="194">
        <f t="shared" si="272"/>
        <v>0</v>
      </c>
      <c r="AI169" s="141"/>
      <c r="AJ169" s="20">
        <f t="shared" si="255"/>
        <v>0</v>
      </c>
      <c r="AK169" s="142"/>
      <c r="AL169" s="215">
        <f t="shared" si="256"/>
        <v>1</v>
      </c>
      <c r="AM169" s="194">
        <f t="shared" si="273"/>
        <v>0</v>
      </c>
      <c r="AN169" s="141"/>
      <c r="AO169" s="143">
        <f t="shared" si="257"/>
        <v>0</v>
      </c>
      <c r="AP169" s="208">
        <f t="shared" si="274"/>
        <v>0</v>
      </c>
      <c r="AQ169" s="11" t="str">
        <f t="shared" si="240"/>
        <v xml:space="preserve"> </v>
      </c>
      <c r="AR169" s="230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5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5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8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2" t="s">
        <v>148</v>
      </c>
      <c r="F170" s="302"/>
      <c r="G170" s="67"/>
      <c r="H170" s="72"/>
      <c r="I170" s="27"/>
      <c r="J170" s="195">
        <f>27%</f>
        <v>0.27</v>
      </c>
      <c r="K170" s="214">
        <f t="shared" si="268"/>
        <v>0</v>
      </c>
      <c r="L170" s="20">
        <f t="shared" si="245"/>
        <v>0</v>
      </c>
      <c r="M170" s="73">
        <f t="shared" si="246"/>
        <v>0</v>
      </c>
      <c r="N170" s="215">
        <f>100%</f>
        <v>1</v>
      </c>
      <c r="O170" s="194">
        <f t="shared" si="269"/>
        <v>0</v>
      </c>
      <c r="P170" s="141"/>
      <c r="Q170" s="20">
        <f t="shared" si="247"/>
        <v>0</v>
      </c>
      <c r="R170" s="142"/>
      <c r="S170" s="215">
        <f>100%</f>
        <v>1</v>
      </c>
      <c r="T170" s="194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5">
        <f t="shared" si="251"/>
        <v>0.27</v>
      </c>
      <c r="AD170" s="214">
        <f t="shared" si="271"/>
        <v>0</v>
      </c>
      <c r="AE170" s="20">
        <f t="shared" si="252"/>
        <v>0</v>
      </c>
      <c r="AF170" s="21">
        <f t="shared" si="253"/>
        <v>0</v>
      </c>
      <c r="AG170" s="215">
        <f t="shared" si="254"/>
        <v>1</v>
      </c>
      <c r="AH170" s="194">
        <f t="shared" si="272"/>
        <v>0</v>
      </c>
      <c r="AI170" s="141"/>
      <c r="AJ170" s="20">
        <f t="shared" si="255"/>
        <v>0</v>
      </c>
      <c r="AK170" s="142"/>
      <c r="AL170" s="215">
        <f t="shared" si="256"/>
        <v>1</v>
      </c>
      <c r="AM170" s="194">
        <f t="shared" si="273"/>
        <v>0</v>
      </c>
      <c r="AN170" s="141"/>
      <c r="AO170" s="143">
        <f t="shared" si="257"/>
        <v>0</v>
      </c>
      <c r="AP170" s="208">
        <f t="shared" si="274"/>
        <v>0</v>
      </c>
      <c r="AQ170" s="11" t="str">
        <f t="shared" si="240"/>
        <v xml:space="preserve"> </v>
      </c>
      <c r="AR170" s="230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5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5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8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2" t="s">
        <v>148</v>
      </c>
      <c r="F171" s="302"/>
      <c r="G171" s="67"/>
      <c r="H171" s="72"/>
      <c r="I171" s="27"/>
      <c r="J171" s="195">
        <f>27%</f>
        <v>0.27</v>
      </c>
      <c r="K171" s="214">
        <f t="shared" si="268"/>
        <v>0</v>
      </c>
      <c r="L171" s="20">
        <f t="shared" si="245"/>
        <v>0</v>
      </c>
      <c r="M171" s="73">
        <f t="shared" si="246"/>
        <v>0</v>
      </c>
      <c r="N171" s="215">
        <f>100%</f>
        <v>1</v>
      </c>
      <c r="O171" s="194">
        <f t="shared" si="269"/>
        <v>0</v>
      </c>
      <c r="P171" s="141"/>
      <c r="Q171" s="20">
        <f t="shared" si="247"/>
        <v>0</v>
      </c>
      <c r="R171" s="142"/>
      <c r="S171" s="215">
        <f>100%</f>
        <v>1</v>
      </c>
      <c r="T171" s="194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5">
        <f t="shared" si="251"/>
        <v>0.27</v>
      </c>
      <c r="AD171" s="214">
        <f t="shared" si="271"/>
        <v>0</v>
      </c>
      <c r="AE171" s="20">
        <f t="shared" si="252"/>
        <v>0</v>
      </c>
      <c r="AF171" s="21">
        <f t="shared" si="253"/>
        <v>0</v>
      </c>
      <c r="AG171" s="215">
        <f t="shared" si="254"/>
        <v>1</v>
      </c>
      <c r="AH171" s="194">
        <f t="shared" si="272"/>
        <v>0</v>
      </c>
      <c r="AI171" s="141"/>
      <c r="AJ171" s="20">
        <f t="shared" si="255"/>
        <v>0</v>
      </c>
      <c r="AK171" s="142"/>
      <c r="AL171" s="215">
        <f t="shared" si="256"/>
        <v>1</v>
      </c>
      <c r="AM171" s="194">
        <f t="shared" si="273"/>
        <v>0</v>
      </c>
      <c r="AN171" s="141"/>
      <c r="AO171" s="143">
        <f t="shared" si="257"/>
        <v>0</v>
      </c>
      <c r="AP171" s="208">
        <f t="shared" si="274"/>
        <v>0</v>
      </c>
      <c r="AQ171" s="11" t="str">
        <f t="shared" si="240"/>
        <v xml:space="preserve"> </v>
      </c>
      <c r="AR171" s="230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5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5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8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2" t="s">
        <v>148</v>
      </c>
      <c r="F172" s="302"/>
      <c r="G172" s="67"/>
      <c r="H172" s="72"/>
      <c r="I172" s="27"/>
      <c r="J172" s="195">
        <f>27%</f>
        <v>0.27</v>
      </c>
      <c r="K172" s="214">
        <f t="shared" si="268"/>
        <v>0</v>
      </c>
      <c r="L172" s="20">
        <f t="shared" si="245"/>
        <v>0</v>
      </c>
      <c r="M172" s="73">
        <f t="shared" si="246"/>
        <v>0</v>
      </c>
      <c r="N172" s="215">
        <f>100%</f>
        <v>1</v>
      </c>
      <c r="O172" s="194">
        <f t="shared" si="269"/>
        <v>0</v>
      </c>
      <c r="P172" s="141"/>
      <c r="Q172" s="20">
        <f t="shared" si="247"/>
        <v>0</v>
      </c>
      <c r="R172" s="142"/>
      <c r="S172" s="215">
        <f>100%</f>
        <v>1</v>
      </c>
      <c r="T172" s="194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5">
        <f t="shared" si="251"/>
        <v>0.27</v>
      </c>
      <c r="AD172" s="214">
        <f t="shared" si="271"/>
        <v>0</v>
      </c>
      <c r="AE172" s="20">
        <f t="shared" si="252"/>
        <v>0</v>
      </c>
      <c r="AF172" s="21">
        <f t="shared" si="253"/>
        <v>0</v>
      </c>
      <c r="AG172" s="215">
        <f t="shared" si="254"/>
        <v>1</v>
      </c>
      <c r="AH172" s="194">
        <f t="shared" si="272"/>
        <v>0</v>
      </c>
      <c r="AI172" s="141"/>
      <c r="AJ172" s="20">
        <f t="shared" si="255"/>
        <v>0</v>
      </c>
      <c r="AK172" s="142"/>
      <c r="AL172" s="215">
        <f t="shared" si="256"/>
        <v>1</v>
      </c>
      <c r="AM172" s="194">
        <f t="shared" si="273"/>
        <v>0</v>
      </c>
      <c r="AN172" s="141"/>
      <c r="AO172" s="143">
        <f t="shared" si="257"/>
        <v>0</v>
      </c>
      <c r="AP172" s="208">
        <f t="shared" si="274"/>
        <v>0</v>
      </c>
      <c r="AQ172" s="11" t="str">
        <f t="shared" si="240"/>
        <v xml:space="preserve"> </v>
      </c>
      <c r="AR172" s="230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5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5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8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2" t="s">
        <v>148</v>
      </c>
      <c r="F173" s="302"/>
      <c r="G173" s="67"/>
      <c r="H173" s="72"/>
      <c r="I173" s="27"/>
      <c r="J173" s="195">
        <f>27%</f>
        <v>0.27</v>
      </c>
      <c r="K173" s="214">
        <f t="shared" si="268"/>
        <v>0</v>
      </c>
      <c r="L173" s="20">
        <f t="shared" si="245"/>
        <v>0</v>
      </c>
      <c r="M173" s="73">
        <f t="shared" si="246"/>
        <v>0</v>
      </c>
      <c r="N173" s="215">
        <f>100%</f>
        <v>1</v>
      </c>
      <c r="O173" s="194">
        <f t="shared" si="269"/>
        <v>0</v>
      </c>
      <c r="P173" s="141"/>
      <c r="Q173" s="20">
        <f t="shared" si="247"/>
        <v>0</v>
      </c>
      <c r="R173" s="142"/>
      <c r="S173" s="215">
        <f>100%</f>
        <v>1</v>
      </c>
      <c r="T173" s="194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5">
        <f t="shared" si="251"/>
        <v>0.27</v>
      </c>
      <c r="AD173" s="214">
        <f t="shared" si="271"/>
        <v>0</v>
      </c>
      <c r="AE173" s="20">
        <f t="shared" si="252"/>
        <v>0</v>
      </c>
      <c r="AF173" s="21">
        <f t="shared" si="253"/>
        <v>0</v>
      </c>
      <c r="AG173" s="215">
        <f t="shared" si="254"/>
        <v>1</v>
      </c>
      <c r="AH173" s="194">
        <f t="shared" si="272"/>
        <v>0</v>
      </c>
      <c r="AI173" s="141"/>
      <c r="AJ173" s="20">
        <f t="shared" si="255"/>
        <v>0</v>
      </c>
      <c r="AK173" s="142"/>
      <c r="AL173" s="215">
        <f t="shared" si="256"/>
        <v>1</v>
      </c>
      <c r="AM173" s="194">
        <f t="shared" si="273"/>
        <v>0</v>
      </c>
      <c r="AN173" s="141"/>
      <c r="AO173" s="143">
        <f t="shared" si="257"/>
        <v>0</v>
      </c>
      <c r="AP173" s="208">
        <f t="shared" si="274"/>
        <v>0</v>
      </c>
      <c r="AQ173" s="11" t="str">
        <f t="shared" si="240"/>
        <v xml:space="preserve"> </v>
      </c>
      <c r="AR173" s="230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5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5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8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2" t="s">
        <v>148</v>
      </c>
      <c r="F174" s="302"/>
      <c r="G174" s="67"/>
      <c r="H174" s="72"/>
      <c r="I174" s="27"/>
      <c r="J174" s="195">
        <f>27%</f>
        <v>0.27</v>
      </c>
      <c r="K174" s="214">
        <f t="shared" si="268"/>
        <v>0</v>
      </c>
      <c r="L174" s="20">
        <f t="shared" si="245"/>
        <v>0</v>
      </c>
      <c r="M174" s="73">
        <f t="shared" si="246"/>
        <v>0</v>
      </c>
      <c r="N174" s="215">
        <f>100%</f>
        <v>1</v>
      </c>
      <c r="O174" s="194">
        <f t="shared" si="269"/>
        <v>0</v>
      </c>
      <c r="P174" s="141"/>
      <c r="Q174" s="20">
        <f t="shared" si="247"/>
        <v>0</v>
      </c>
      <c r="R174" s="142"/>
      <c r="S174" s="215">
        <f>100%</f>
        <v>1</v>
      </c>
      <c r="T174" s="194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5">
        <f t="shared" si="251"/>
        <v>0.27</v>
      </c>
      <c r="AD174" s="214">
        <f t="shared" si="271"/>
        <v>0</v>
      </c>
      <c r="AE174" s="20">
        <f t="shared" si="252"/>
        <v>0</v>
      </c>
      <c r="AF174" s="21">
        <f t="shared" si="253"/>
        <v>0</v>
      </c>
      <c r="AG174" s="215">
        <f t="shared" si="254"/>
        <v>1</v>
      </c>
      <c r="AH174" s="194">
        <f t="shared" si="272"/>
        <v>0</v>
      </c>
      <c r="AI174" s="141"/>
      <c r="AJ174" s="20">
        <f t="shared" si="255"/>
        <v>0</v>
      </c>
      <c r="AK174" s="142"/>
      <c r="AL174" s="215">
        <f t="shared" si="256"/>
        <v>1</v>
      </c>
      <c r="AM174" s="194">
        <f t="shared" si="273"/>
        <v>0</v>
      </c>
      <c r="AN174" s="141"/>
      <c r="AO174" s="143">
        <f t="shared" si="257"/>
        <v>0</v>
      </c>
      <c r="AP174" s="208">
        <f t="shared" si="274"/>
        <v>0</v>
      </c>
      <c r="AQ174" s="11" t="str">
        <f t="shared" si="240"/>
        <v xml:space="preserve"> </v>
      </c>
      <c r="AR174" s="230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5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5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8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2" t="s">
        <v>148</v>
      </c>
      <c r="F175" s="302"/>
      <c r="G175" s="67"/>
      <c r="H175" s="72"/>
      <c r="I175" s="27"/>
      <c r="J175" s="195">
        <f>27%</f>
        <v>0.27</v>
      </c>
      <c r="K175" s="214">
        <f t="shared" si="268"/>
        <v>0</v>
      </c>
      <c r="L175" s="20">
        <f t="shared" si="245"/>
        <v>0</v>
      </c>
      <c r="M175" s="73">
        <f t="shared" si="246"/>
        <v>0</v>
      </c>
      <c r="N175" s="215">
        <f>100%</f>
        <v>1</v>
      </c>
      <c r="O175" s="194">
        <f t="shared" si="269"/>
        <v>0</v>
      </c>
      <c r="P175" s="141"/>
      <c r="Q175" s="20">
        <f t="shared" si="247"/>
        <v>0</v>
      </c>
      <c r="R175" s="142"/>
      <c r="S175" s="215">
        <f>100%</f>
        <v>1</v>
      </c>
      <c r="T175" s="194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5">
        <f t="shared" si="251"/>
        <v>0.27</v>
      </c>
      <c r="AD175" s="214">
        <f t="shared" si="271"/>
        <v>0</v>
      </c>
      <c r="AE175" s="20">
        <f t="shared" si="252"/>
        <v>0</v>
      </c>
      <c r="AF175" s="21">
        <f t="shared" si="253"/>
        <v>0</v>
      </c>
      <c r="AG175" s="215">
        <f t="shared" si="254"/>
        <v>1</v>
      </c>
      <c r="AH175" s="194">
        <f t="shared" si="272"/>
        <v>0</v>
      </c>
      <c r="AI175" s="141"/>
      <c r="AJ175" s="20">
        <f t="shared" si="255"/>
        <v>0</v>
      </c>
      <c r="AK175" s="142"/>
      <c r="AL175" s="215">
        <f t="shared" si="256"/>
        <v>1</v>
      </c>
      <c r="AM175" s="194">
        <f t="shared" si="273"/>
        <v>0</v>
      </c>
      <c r="AN175" s="141"/>
      <c r="AO175" s="143">
        <f t="shared" si="257"/>
        <v>0</v>
      </c>
      <c r="AP175" s="208">
        <f t="shared" si="274"/>
        <v>0</v>
      </c>
      <c r="AQ175" s="11" t="str">
        <f t="shared" si="240"/>
        <v xml:space="preserve"> </v>
      </c>
      <c r="AR175" s="230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5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5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8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2" t="s">
        <v>148</v>
      </c>
      <c r="F176" s="302"/>
      <c r="G176" s="67"/>
      <c r="H176" s="72"/>
      <c r="I176" s="27"/>
      <c r="J176" s="195">
        <f>27%</f>
        <v>0.27</v>
      </c>
      <c r="K176" s="214">
        <f t="shared" si="268"/>
        <v>0</v>
      </c>
      <c r="L176" s="20">
        <f t="shared" si="245"/>
        <v>0</v>
      </c>
      <c r="M176" s="73">
        <f t="shared" si="246"/>
        <v>0</v>
      </c>
      <c r="N176" s="215">
        <f>100%</f>
        <v>1</v>
      </c>
      <c r="O176" s="194">
        <f t="shared" si="269"/>
        <v>0</v>
      </c>
      <c r="P176" s="141"/>
      <c r="Q176" s="20">
        <f t="shared" si="247"/>
        <v>0</v>
      </c>
      <c r="R176" s="142"/>
      <c r="S176" s="215">
        <f>100%</f>
        <v>1</v>
      </c>
      <c r="T176" s="194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5">
        <f t="shared" si="251"/>
        <v>0.27</v>
      </c>
      <c r="AD176" s="214">
        <f t="shared" si="271"/>
        <v>0</v>
      </c>
      <c r="AE176" s="20">
        <f t="shared" si="252"/>
        <v>0</v>
      </c>
      <c r="AF176" s="21">
        <f t="shared" si="253"/>
        <v>0</v>
      </c>
      <c r="AG176" s="215">
        <f t="shared" si="254"/>
        <v>1</v>
      </c>
      <c r="AH176" s="194">
        <f t="shared" si="272"/>
        <v>0</v>
      </c>
      <c r="AI176" s="141"/>
      <c r="AJ176" s="20">
        <f t="shared" si="255"/>
        <v>0</v>
      </c>
      <c r="AK176" s="142"/>
      <c r="AL176" s="215">
        <f t="shared" si="256"/>
        <v>1</v>
      </c>
      <c r="AM176" s="194">
        <f t="shared" si="273"/>
        <v>0</v>
      </c>
      <c r="AN176" s="141"/>
      <c r="AO176" s="143">
        <f t="shared" si="257"/>
        <v>0</v>
      </c>
      <c r="AP176" s="208">
        <f>AH176-O176</f>
        <v>0</v>
      </c>
      <c r="AQ176" s="11" t="str">
        <f t="shared" si="240"/>
        <v xml:space="preserve"> </v>
      </c>
      <c r="AR176" s="230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5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5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8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09" t="s">
        <v>10</v>
      </c>
      <c r="D177" s="310"/>
      <c r="E177" s="310"/>
      <c r="F177" s="311"/>
      <c r="G177" s="64"/>
      <c r="H177" s="68"/>
      <c r="I177" s="25"/>
      <c r="J177" s="25"/>
      <c r="K177" s="197"/>
      <c r="L177" s="1"/>
      <c r="M177" s="69">
        <f>M178+M199+M220+M241+M262+M283+M304+M325+M346</f>
        <v>0</v>
      </c>
      <c r="N177" s="217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7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7"/>
      <c r="AE177" s="1"/>
      <c r="AF177" s="3">
        <f>AF178+AF199+AF220+AF241+AF262+AF283+AF304+AF325+AF346</f>
        <v>0</v>
      </c>
      <c r="AG177" s="217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7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9"/>
      <c r="AQ177" s="11" t="str">
        <f t="shared" si="240"/>
        <v xml:space="preserve"> </v>
      </c>
      <c r="AR177" s="230"/>
      <c r="AS177" s="22"/>
      <c r="AT177" s="25"/>
      <c r="AU177" s="25"/>
      <c r="AV177" s="1"/>
      <c r="AW177" s="3">
        <f>AW178+AW199+AW220+AW241+AW262+AW283+AW304+AW325+AW346</f>
        <v>0</v>
      </c>
      <c r="AX177" s="217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7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9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03" t="s">
        <v>11</v>
      </c>
      <c r="E178" s="304"/>
      <c r="F178" s="305"/>
      <c r="G178" s="65"/>
      <c r="H178" s="70"/>
      <c r="I178" s="26"/>
      <c r="J178" s="26"/>
      <c r="K178" s="133"/>
      <c r="L178" s="5"/>
      <c r="M178" s="71">
        <f>O178+Q178</f>
        <v>0</v>
      </c>
      <c r="N178" s="216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6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6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6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9"/>
      <c r="AQ178" s="11" t="str">
        <f t="shared" si="240"/>
        <v xml:space="preserve"> </v>
      </c>
      <c r="AR178" s="230"/>
      <c r="AS178" s="23"/>
      <c r="AT178" s="26"/>
      <c r="AU178" s="26"/>
      <c r="AV178" s="5"/>
      <c r="AW178" s="6">
        <f>AY178+BA178</f>
        <v>0</v>
      </c>
      <c r="AX178" s="216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6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9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2" t="s">
        <v>148</v>
      </c>
      <c r="F179" s="302"/>
      <c r="G179" s="67"/>
      <c r="H179" s="72"/>
      <c r="I179" s="27"/>
      <c r="J179" s="195">
        <f>27%</f>
        <v>0.27</v>
      </c>
      <c r="K179" s="214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5">
        <f>100%</f>
        <v>1</v>
      </c>
      <c r="O179" s="194">
        <f>ROUND((M179*N179),0)</f>
        <v>0</v>
      </c>
      <c r="P179" s="141"/>
      <c r="Q179" s="20">
        <f t="shared" ref="Q179:Q198" si="281">M179-O179</f>
        <v>0</v>
      </c>
      <c r="R179" s="142"/>
      <c r="S179" s="215">
        <f>100%</f>
        <v>1</v>
      </c>
      <c r="T179" s="194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5">
        <f t="shared" ref="AC179:AC198" si="285">J179</f>
        <v>0.27</v>
      </c>
      <c r="AD179" s="214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5">
        <f t="shared" ref="AG179:AG198" si="288">N179</f>
        <v>1</v>
      </c>
      <c r="AH179" s="194">
        <f>ROUND((AF179*AG179),0)</f>
        <v>0</v>
      </c>
      <c r="AI179" s="141"/>
      <c r="AJ179" s="20">
        <f t="shared" ref="AJ179:AJ198" si="289">AF179-AH179</f>
        <v>0</v>
      </c>
      <c r="AK179" s="142"/>
      <c r="AL179" s="215">
        <f t="shared" ref="AL179:AL198" si="290">S179</f>
        <v>1</v>
      </c>
      <c r="AM179" s="194">
        <f>ROUND((AL179*AH179),0)</f>
        <v>0</v>
      </c>
      <c r="AN179" s="141"/>
      <c r="AO179" s="143">
        <f t="shared" ref="AO179:AO198" si="291">AH179-AM179</f>
        <v>0</v>
      </c>
      <c r="AP179" s="208">
        <f>AH179-O179</f>
        <v>0</v>
      </c>
      <c r="AQ179" s="11" t="str">
        <f t="shared" si="240"/>
        <v xml:space="preserve"> </v>
      </c>
      <c r="AR179" s="230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5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5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8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2" t="s">
        <v>148</v>
      </c>
      <c r="F180" s="302"/>
      <c r="G180" s="67"/>
      <c r="H180" s="72"/>
      <c r="I180" s="27"/>
      <c r="J180" s="195">
        <f>27%</f>
        <v>0.27</v>
      </c>
      <c r="K180" s="214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5">
        <f>100%</f>
        <v>1</v>
      </c>
      <c r="O180" s="194">
        <f t="shared" ref="O180:O198" si="303">ROUND((M180*N180),0)</f>
        <v>0</v>
      </c>
      <c r="P180" s="141"/>
      <c r="Q180" s="20">
        <f t="shared" si="281"/>
        <v>0</v>
      </c>
      <c r="R180" s="142"/>
      <c r="S180" s="215">
        <f>100%</f>
        <v>1</v>
      </c>
      <c r="T180" s="194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5">
        <f t="shared" si="285"/>
        <v>0.27</v>
      </c>
      <c r="AD180" s="214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5">
        <f t="shared" si="288"/>
        <v>1</v>
      </c>
      <c r="AH180" s="194">
        <f t="shared" ref="AH180:AH198" si="306">ROUND((AF180*AG180),0)</f>
        <v>0</v>
      </c>
      <c r="AI180" s="141"/>
      <c r="AJ180" s="20">
        <f t="shared" si="289"/>
        <v>0</v>
      </c>
      <c r="AK180" s="142"/>
      <c r="AL180" s="215">
        <f t="shared" si="290"/>
        <v>1</v>
      </c>
      <c r="AM180" s="194">
        <f t="shared" ref="AM180:AM198" si="307">ROUND((AL180*AH180),0)</f>
        <v>0</v>
      </c>
      <c r="AN180" s="141"/>
      <c r="AO180" s="143">
        <f t="shared" si="291"/>
        <v>0</v>
      </c>
      <c r="AP180" s="208">
        <f t="shared" ref="AP180:AP197" si="308">AH180-O180</f>
        <v>0</v>
      </c>
      <c r="AQ180" s="11" t="str">
        <f t="shared" si="240"/>
        <v xml:space="preserve"> </v>
      </c>
      <c r="AR180" s="230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5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5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8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2" t="s">
        <v>148</v>
      </c>
      <c r="F181" s="302"/>
      <c r="G181" s="67"/>
      <c r="H181" s="72"/>
      <c r="I181" s="27"/>
      <c r="J181" s="195">
        <f>27%</f>
        <v>0.27</v>
      </c>
      <c r="K181" s="214">
        <f t="shared" si="302"/>
        <v>0</v>
      </c>
      <c r="L181" s="20">
        <f t="shared" si="279"/>
        <v>0</v>
      </c>
      <c r="M181" s="73">
        <f t="shared" si="280"/>
        <v>0</v>
      </c>
      <c r="N181" s="215">
        <f>100%</f>
        <v>1</v>
      </c>
      <c r="O181" s="194">
        <f t="shared" si="303"/>
        <v>0</v>
      </c>
      <c r="P181" s="141"/>
      <c r="Q181" s="20">
        <f t="shared" si="281"/>
        <v>0</v>
      </c>
      <c r="R181" s="142"/>
      <c r="S181" s="215">
        <f>100%</f>
        <v>1</v>
      </c>
      <c r="T181" s="194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5">
        <f t="shared" si="285"/>
        <v>0.27</v>
      </c>
      <c r="AD181" s="214">
        <f t="shared" si="305"/>
        <v>0</v>
      </c>
      <c r="AE181" s="20">
        <f t="shared" si="286"/>
        <v>0</v>
      </c>
      <c r="AF181" s="21">
        <f t="shared" si="287"/>
        <v>0</v>
      </c>
      <c r="AG181" s="215">
        <f t="shared" si="288"/>
        <v>1</v>
      </c>
      <c r="AH181" s="194">
        <f t="shared" si="306"/>
        <v>0</v>
      </c>
      <c r="AI181" s="141"/>
      <c r="AJ181" s="20">
        <f t="shared" si="289"/>
        <v>0</v>
      </c>
      <c r="AK181" s="142"/>
      <c r="AL181" s="215">
        <f t="shared" si="290"/>
        <v>1</v>
      </c>
      <c r="AM181" s="194">
        <f t="shared" si="307"/>
        <v>0</v>
      </c>
      <c r="AN181" s="141"/>
      <c r="AO181" s="143">
        <f t="shared" si="291"/>
        <v>0</v>
      </c>
      <c r="AP181" s="208">
        <f t="shared" si="308"/>
        <v>0</v>
      </c>
      <c r="AQ181" s="11" t="str">
        <f t="shared" si="240"/>
        <v xml:space="preserve"> </v>
      </c>
      <c r="AR181" s="230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5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5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8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2" t="s">
        <v>148</v>
      </c>
      <c r="F182" s="302"/>
      <c r="G182" s="67"/>
      <c r="H182" s="72"/>
      <c r="I182" s="27"/>
      <c r="J182" s="195">
        <f>27%</f>
        <v>0.27</v>
      </c>
      <c r="K182" s="214">
        <f t="shared" si="302"/>
        <v>0</v>
      </c>
      <c r="L182" s="20">
        <f t="shared" si="279"/>
        <v>0</v>
      </c>
      <c r="M182" s="73">
        <f t="shared" si="280"/>
        <v>0</v>
      </c>
      <c r="N182" s="215">
        <f>100%</f>
        <v>1</v>
      </c>
      <c r="O182" s="194">
        <f t="shared" si="303"/>
        <v>0</v>
      </c>
      <c r="P182" s="141"/>
      <c r="Q182" s="20">
        <f t="shared" si="281"/>
        <v>0</v>
      </c>
      <c r="R182" s="142"/>
      <c r="S182" s="215">
        <f>100%</f>
        <v>1</v>
      </c>
      <c r="T182" s="194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5">
        <f t="shared" si="285"/>
        <v>0.27</v>
      </c>
      <c r="AD182" s="214">
        <f t="shared" si="305"/>
        <v>0</v>
      </c>
      <c r="AE182" s="20">
        <f t="shared" si="286"/>
        <v>0</v>
      </c>
      <c r="AF182" s="21">
        <f t="shared" si="287"/>
        <v>0</v>
      </c>
      <c r="AG182" s="215">
        <f t="shared" si="288"/>
        <v>1</v>
      </c>
      <c r="AH182" s="194">
        <f t="shared" si="306"/>
        <v>0</v>
      </c>
      <c r="AI182" s="141"/>
      <c r="AJ182" s="20">
        <f t="shared" si="289"/>
        <v>0</v>
      </c>
      <c r="AK182" s="142"/>
      <c r="AL182" s="215">
        <f t="shared" si="290"/>
        <v>1</v>
      </c>
      <c r="AM182" s="194">
        <f t="shared" si="307"/>
        <v>0</v>
      </c>
      <c r="AN182" s="141"/>
      <c r="AO182" s="143">
        <f t="shared" si="291"/>
        <v>0</v>
      </c>
      <c r="AP182" s="208">
        <f t="shared" si="308"/>
        <v>0</v>
      </c>
      <c r="AQ182" s="11" t="str">
        <f t="shared" si="240"/>
        <v xml:space="preserve"> </v>
      </c>
      <c r="AR182" s="230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5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5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8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2" t="s">
        <v>148</v>
      </c>
      <c r="F183" s="302"/>
      <c r="G183" s="67"/>
      <c r="H183" s="72"/>
      <c r="I183" s="27"/>
      <c r="J183" s="195">
        <f>27%</f>
        <v>0.27</v>
      </c>
      <c r="K183" s="214">
        <f t="shared" si="302"/>
        <v>0</v>
      </c>
      <c r="L183" s="20">
        <f t="shared" si="279"/>
        <v>0</v>
      </c>
      <c r="M183" s="73">
        <f t="shared" si="280"/>
        <v>0</v>
      </c>
      <c r="N183" s="215">
        <f>100%</f>
        <v>1</v>
      </c>
      <c r="O183" s="194">
        <f t="shared" si="303"/>
        <v>0</v>
      </c>
      <c r="P183" s="141"/>
      <c r="Q183" s="20">
        <f t="shared" si="281"/>
        <v>0</v>
      </c>
      <c r="R183" s="142"/>
      <c r="S183" s="215">
        <f>100%</f>
        <v>1</v>
      </c>
      <c r="T183" s="194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5">
        <f t="shared" si="285"/>
        <v>0.27</v>
      </c>
      <c r="AD183" s="214">
        <f t="shared" si="305"/>
        <v>0</v>
      </c>
      <c r="AE183" s="20">
        <f t="shared" si="286"/>
        <v>0</v>
      </c>
      <c r="AF183" s="21">
        <f t="shared" si="287"/>
        <v>0</v>
      </c>
      <c r="AG183" s="215">
        <f t="shared" si="288"/>
        <v>1</v>
      </c>
      <c r="AH183" s="194">
        <f t="shared" si="306"/>
        <v>0</v>
      </c>
      <c r="AI183" s="141"/>
      <c r="AJ183" s="20">
        <f t="shared" si="289"/>
        <v>0</v>
      </c>
      <c r="AK183" s="142"/>
      <c r="AL183" s="215">
        <f t="shared" si="290"/>
        <v>1</v>
      </c>
      <c r="AM183" s="194">
        <f t="shared" si="307"/>
        <v>0</v>
      </c>
      <c r="AN183" s="141"/>
      <c r="AO183" s="143">
        <f t="shared" si="291"/>
        <v>0</v>
      </c>
      <c r="AP183" s="208">
        <f t="shared" si="308"/>
        <v>0</v>
      </c>
      <c r="AQ183" s="11" t="str">
        <f t="shared" si="240"/>
        <v xml:space="preserve"> </v>
      </c>
      <c r="AR183" s="230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5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5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8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2" t="s">
        <v>148</v>
      </c>
      <c r="F184" s="302"/>
      <c r="G184" s="67"/>
      <c r="H184" s="72"/>
      <c r="I184" s="27"/>
      <c r="J184" s="195">
        <f>27%</f>
        <v>0.27</v>
      </c>
      <c r="K184" s="214">
        <f t="shared" si="302"/>
        <v>0</v>
      </c>
      <c r="L184" s="20">
        <f t="shared" si="279"/>
        <v>0</v>
      </c>
      <c r="M184" s="73">
        <f t="shared" si="280"/>
        <v>0</v>
      </c>
      <c r="N184" s="215">
        <f>100%</f>
        <v>1</v>
      </c>
      <c r="O184" s="194">
        <f t="shared" si="303"/>
        <v>0</v>
      </c>
      <c r="P184" s="141"/>
      <c r="Q184" s="20">
        <f t="shared" si="281"/>
        <v>0</v>
      </c>
      <c r="R184" s="142"/>
      <c r="S184" s="215">
        <f>100%</f>
        <v>1</v>
      </c>
      <c r="T184" s="194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5">
        <f t="shared" si="285"/>
        <v>0.27</v>
      </c>
      <c r="AD184" s="214">
        <f t="shared" si="305"/>
        <v>0</v>
      </c>
      <c r="AE184" s="20">
        <f t="shared" si="286"/>
        <v>0</v>
      </c>
      <c r="AF184" s="21">
        <f t="shared" si="287"/>
        <v>0</v>
      </c>
      <c r="AG184" s="215">
        <f t="shared" si="288"/>
        <v>1</v>
      </c>
      <c r="AH184" s="194">
        <f t="shared" si="306"/>
        <v>0</v>
      </c>
      <c r="AI184" s="141"/>
      <c r="AJ184" s="20">
        <f t="shared" si="289"/>
        <v>0</v>
      </c>
      <c r="AK184" s="142"/>
      <c r="AL184" s="215">
        <f t="shared" si="290"/>
        <v>1</v>
      </c>
      <c r="AM184" s="194">
        <f t="shared" si="307"/>
        <v>0</v>
      </c>
      <c r="AN184" s="141"/>
      <c r="AO184" s="143">
        <f t="shared" si="291"/>
        <v>0</v>
      </c>
      <c r="AP184" s="208">
        <f t="shared" si="308"/>
        <v>0</v>
      </c>
      <c r="AQ184" s="11" t="str">
        <f t="shared" si="240"/>
        <v xml:space="preserve"> </v>
      </c>
      <c r="AR184" s="230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5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5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8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2" t="s">
        <v>148</v>
      </c>
      <c r="F185" s="302"/>
      <c r="G185" s="67"/>
      <c r="H185" s="72"/>
      <c r="I185" s="27"/>
      <c r="J185" s="195">
        <f>27%</f>
        <v>0.27</v>
      </c>
      <c r="K185" s="214">
        <f t="shared" si="302"/>
        <v>0</v>
      </c>
      <c r="L185" s="20">
        <f t="shared" si="279"/>
        <v>0</v>
      </c>
      <c r="M185" s="73">
        <f t="shared" si="280"/>
        <v>0</v>
      </c>
      <c r="N185" s="215">
        <f>100%</f>
        <v>1</v>
      </c>
      <c r="O185" s="194">
        <f t="shared" si="303"/>
        <v>0</v>
      </c>
      <c r="P185" s="141"/>
      <c r="Q185" s="20">
        <f t="shared" si="281"/>
        <v>0</v>
      </c>
      <c r="R185" s="142"/>
      <c r="S185" s="215">
        <f>100%</f>
        <v>1</v>
      </c>
      <c r="T185" s="194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5">
        <f t="shared" si="285"/>
        <v>0.27</v>
      </c>
      <c r="AD185" s="214">
        <f t="shared" si="305"/>
        <v>0</v>
      </c>
      <c r="AE185" s="20">
        <f t="shared" si="286"/>
        <v>0</v>
      </c>
      <c r="AF185" s="21">
        <f t="shared" si="287"/>
        <v>0</v>
      </c>
      <c r="AG185" s="215">
        <f t="shared" si="288"/>
        <v>1</v>
      </c>
      <c r="AH185" s="194">
        <f t="shared" si="306"/>
        <v>0</v>
      </c>
      <c r="AI185" s="141"/>
      <c r="AJ185" s="20">
        <f t="shared" si="289"/>
        <v>0</v>
      </c>
      <c r="AK185" s="142"/>
      <c r="AL185" s="215">
        <f t="shared" si="290"/>
        <v>1</v>
      </c>
      <c r="AM185" s="194">
        <f t="shared" si="307"/>
        <v>0</v>
      </c>
      <c r="AN185" s="141"/>
      <c r="AO185" s="143">
        <f t="shared" si="291"/>
        <v>0</v>
      </c>
      <c r="AP185" s="208">
        <f t="shared" si="308"/>
        <v>0</v>
      </c>
      <c r="AQ185" s="11" t="str">
        <f t="shared" si="240"/>
        <v xml:space="preserve"> </v>
      </c>
      <c r="AR185" s="230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5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5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8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2" t="s">
        <v>148</v>
      </c>
      <c r="F186" s="302"/>
      <c r="G186" s="67"/>
      <c r="H186" s="72"/>
      <c r="I186" s="27"/>
      <c r="J186" s="195">
        <f>27%</f>
        <v>0.27</v>
      </c>
      <c r="K186" s="214">
        <f t="shared" si="302"/>
        <v>0</v>
      </c>
      <c r="L186" s="20">
        <f t="shared" si="279"/>
        <v>0</v>
      </c>
      <c r="M186" s="73">
        <f t="shared" si="280"/>
        <v>0</v>
      </c>
      <c r="N186" s="215">
        <f>100%</f>
        <v>1</v>
      </c>
      <c r="O186" s="194">
        <f t="shared" si="303"/>
        <v>0</v>
      </c>
      <c r="P186" s="141"/>
      <c r="Q186" s="20">
        <f t="shared" si="281"/>
        <v>0</v>
      </c>
      <c r="R186" s="142"/>
      <c r="S186" s="215">
        <f>100%</f>
        <v>1</v>
      </c>
      <c r="T186" s="194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5">
        <f t="shared" si="285"/>
        <v>0.27</v>
      </c>
      <c r="AD186" s="214">
        <f t="shared" si="305"/>
        <v>0</v>
      </c>
      <c r="AE186" s="20">
        <f t="shared" si="286"/>
        <v>0</v>
      </c>
      <c r="AF186" s="21">
        <f t="shared" si="287"/>
        <v>0</v>
      </c>
      <c r="AG186" s="215">
        <f t="shared" si="288"/>
        <v>1</v>
      </c>
      <c r="AH186" s="194">
        <f t="shared" si="306"/>
        <v>0</v>
      </c>
      <c r="AI186" s="141"/>
      <c r="AJ186" s="20">
        <f t="shared" si="289"/>
        <v>0</v>
      </c>
      <c r="AK186" s="142"/>
      <c r="AL186" s="215">
        <f t="shared" si="290"/>
        <v>1</v>
      </c>
      <c r="AM186" s="194">
        <f t="shared" si="307"/>
        <v>0</v>
      </c>
      <c r="AN186" s="141"/>
      <c r="AO186" s="143">
        <f t="shared" si="291"/>
        <v>0</v>
      </c>
      <c r="AP186" s="208">
        <f t="shared" si="308"/>
        <v>0</v>
      </c>
      <c r="AQ186" s="11" t="str">
        <f t="shared" si="240"/>
        <v xml:space="preserve"> </v>
      </c>
      <c r="AR186" s="230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5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5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8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2" t="s">
        <v>148</v>
      </c>
      <c r="F187" s="302"/>
      <c r="G187" s="67"/>
      <c r="H187" s="72"/>
      <c r="I187" s="27"/>
      <c r="J187" s="195">
        <f>27%</f>
        <v>0.27</v>
      </c>
      <c r="K187" s="214">
        <f t="shared" si="302"/>
        <v>0</v>
      </c>
      <c r="L187" s="20">
        <f t="shared" si="279"/>
        <v>0</v>
      </c>
      <c r="M187" s="73">
        <f t="shared" si="280"/>
        <v>0</v>
      </c>
      <c r="N187" s="215">
        <f>100%</f>
        <v>1</v>
      </c>
      <c r="O187" s="194">
        <f t="shared" si="303"/>
        <v>0</v>
      </c>
      <c r="P187" s="141"/>
      <c r="Q187" s="20">
        <f t="shared" si="281"/>
        <v>0</v>
      </c>
      <c r="R187" s="142"/>
      <c r="S187" s="215">
        <f>100%</f>
        <v>1</v>
      </c>
      <c r="T187" s="194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5">
        <f t="shared" si="285"/>
        <v>0.27</v>
      </c>
      <c r="AD187" s="214">
        <f t="shared" si="305"/>
        <v>0</v>
      </c>
      <c r="AE187" s="20">
        <f t="shared" si="286"/>
        <v>0</v>
      </c>
      <c r="AF187" s="21">
        <f t="shared" si="287"/>
        <v>0</v>
      </c>
      <c r="AG187" s="215">
        <f t="shared" si="288"/>
        <v>1</v>
      </c>
      <c r="AH187" s="194">
        <f t="shared" si="306"/>
        <v>0</v>
      </c>
      <c r="AI187" s="141"/>
      <c r="AJ187" s="20">
        <f t="shared" si="289"/>
        <v>0</v>
      </c>
      <c r="AK187" s="142"/>
      <c r="AL187" s="215">
        <f t="shared" si="290"/>
        <v>1</v>
      </c>
      <c r="AM187" s="194">
        <f t="shared" si="307"/>
        <v>0</v>
      </c>
      <c r="AN187" s="141"/>
      <c r="AO187" s="143">
        <f t="shared" si="291"/>
        <v>0</v>
      </c>
      <c r="AP187" s="208">
        <f t="shared" si="308"/>
        <v>0</v>
      </c>
      <c r="AQ187" s="11" t="str">
        <f t="shared" si="240"/>
        <v xml:space="preserve"> </v>
      </c>
      <c r="AR187" s="230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5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5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8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2" t="s">
        <v>148</v>
      </c>
      <c r="F188" s="302"/>
      <c r="G188" s="67"/>
      <c r="H188" s="72"/>
      <c r="I188" s="27"/>
      <c r="J188" s="195">
        <f>27%</f>
        <v>0.27</v>
      </c>
      <c r="K188" s="214">
        <f t="shared" si="302"/>
        <v>0</v>
      </c>
      <c r="L188" s="20">
        <f t="shared" si="279"/>
        <v>0</v>
      </c>
      <c r="M188" s="73">
        <f t="shared" si="280"/>
        <v>0</v>
      </c>
      <c r="N188" s="215">
        <f>100%</f>
        <v>1</v>
      </c>
      <c r="O188" s="194">
        <f t="shared" si="303"/>
        <v>0</v>
      </c>
      <c r="P188" s="141"/>
      <c r="Q188" s="20">
        <f t="shared" si="281"/>
        <v>0</v>
      </c>
      <c r="R188" s="142"/>
      <c r="S188" s="215">
        <f>100%</f>
        <v>1</v>
      </c>
      <c r="T188" s="194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5">
        <f t="shared" si="285"/>
        <v>0.27</v>
      </c>
      <c r="AD188" s="214">
        <f t="shared" si="305"/>
        <v>0</v>
      </c>
      <c r="AE188" s="20">
        <f t="shared" si="286"/>
        <v>0</v>
      </c>
      <c r="AF188" s="21">
        <f t="shared" si="287"/>
        <v>0</v>
      </c>
      <c r="AG188" s="215">
        <f t="shared" si="288"/>
        <v>1</v>
      </c>
      <c r="AH188" s="194">
        <f t="shared" si="306"/>
        <v>0</v>
      </c>
      <c r="AI188" s="141"/>
      <c r="AJ188" s="20">
        <f t="shared" si="289"/>
        <v>0</v>
      </c>
      <c r="AK188" s="142"/>
      <c r="AL188" s="215">
        <f t="shared" si="290"/>
        <v>1</v>
      </c>
      <c r="AM188" s="194">
        <f t="shared" si="307"/>
        <v>0</v>
      </c>
      <c r="AN188" s="141"/>
      <c r="AO188" s="143">
        <f t="shared" si="291"/>
        <v>0</v>
      </c>
      <c r="AP188" s="208">
        <f t="shared" si="308"/>
        <v>0</v>
      </c>
      <c r="AQ188" s="11" t="str">
        <f t="shared" si="240"/>
        <v xml:space="preserve"> </v>
      </c>
      <c r="AR188" s="230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5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5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8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2" t="s">
        <v>148</v>
      </c>
      <c r="F189" s="302"/>
      <c r="G189" s="67"/>
      <c r="H189" s="72"/>
      <c r="I189" s="27"/>
      <c r="J189" s="195">
        <f>27%</f>
        <v>0.27</v>
      </c>
      <c r="K189" s="214">
        <f t="shared" si="302"/>
        <v>0</v>
      </c>
      <c r="L189" s="20">
        <f t="shared" si="279"/>
        <v>0</v>
      </c>
      <c r="M189" s="73">
        <f t="shared" si="280"/>
        <v>0</v>
      </c>
      <c r="N189" s="215">
        <f>100%</f>
        <v>1</v>
      </c>
      <c r="O189" s="194">
        <f t="shared" si="303"/>
        <v>0</v>
      </c>
      <c r="P189" s="141"/>
      <c r="Q189" s="20">
        <f t="shared" si="281"/>
        <v>0</v>
      </c>
      <c r="R189" s="142"/>
      <c r="S189" s="215">
        <f>100%</f>
        <v>1</v>
      </c>
      <c r="T189" s="194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5">
        <f t="shared" si="285"/>
        <v>0.27</v>
      </c>
      <c r="AD189" s="214">
        <f t="shared" si="305"/>
        <v>0</v>
      </c>
      <c r="AE189" s="20">
        <f t="shared" si="286"/>
        <v>0</v>
      </c>
      <c r="AF189" s="21">
        <f t="shared" si="287"/>
        <v>0</v>
      </c>
      <c r="AG189" s="215">
        <f t="shared" si="288"/>
        <v>1</v>
      </c>
      <c r="AH189" s="194">
        <f t="shared" si="306"/>
        <v>0</v>
      </c>
      <c r="AI189" s="141"/>
      <c r="AJ189" s="20">
        <f t="shared" si="289"/>
        <v>0</v>
      </c>
      <c r="AK189" s="142"/>
      <c r="AL189" s="215">
        <f t="shared" si="290"/>
        <v>1</v>
      </c>
      <c r="AM189" s="194">
        <f t="shared" si="307"/>
        <v>0</v>
      </c>
      <c r="AN189" s="141"/>
      <c r="AO189" s="143">
        <f t="shared" si="291"/>
        <v>0</v>
      </c>
      <c r="AP189" s="208">
        <f t="shared" si="308"/>
        <v>0</v>
      </c>
      <c r="AQ189" s="11" t="str">
        <f t="shared" si="240"/>
        <v xml:space="preserve"> </v>
      </c>
      <c r="AR189" s="230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5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5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8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2" t="s">
        <v>148</v>
      </c>
      <c r="F190" s="302"/>
      <c r="G190" s="67"/>
      <c r="H190" s="72"/>
      <c r="I190" s="27"/>
      <c r="J190" s="195">
        <f>27%</f>
        <v>0.27</v>
      </c>
      <c r="K190" s="214">
        <f t="shared" si="302"/>
        <v>0</v>
      </c>
      <c r="L190" s="20">
        <f t="shared" si="279"/>
        <v>0</v>
      </c>
      <c r="M190" s="73">
        <f t="shared" si="280"/>
        <v>0</v>
      </c>
      <c r="N190" s="215">
        <f>100%</f>
        <v>1</v>
      </c>
      <c r="O190" s="194">
        <f t="shared" si="303"/>
        <v>0</v>
      </c>
      <c r="P190" s="141"/>
      <c r="Q190" s="20">
        <f t="shared" si="281"/>
        <v>0</v>
      </c>
      <c r="R190" s="142"/>
      <c r="S190" s="215">
        <f>100%</f>
        <v>1</v>
      </c>
      <c r="T190" s="194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5">
        <f t="shared" si="285"/>
        <v>0.27</v>
      </c>
      <c r="AD190" s="214">
        <f t="shared" si="305"/>
        <v>0</v>
      </c>
      <c r="AE190" s="20">
        <f t="shared" si="286"/>
        <v>0</v>
      </c>
      <c r="AF190" s="21">
        <f t="shared" si="287"/>
        <v>0</v>
      </c>
      <c r="AG190" s="215">
        <f t="shared" si="288"/>
        <v>1</v>
      </c>
      <c r="AH190" s="194">
        <f t="shared" si="306"/>
        <v>0</v>
      </c>
      <c r="AI190" s="141"/>
      <c r="AJ190" s="20">
        <f t="shared" si="289"/>
        <v>0</v>
      </c>
      <c r="AK190" s="142"/>
      <c r="AL190" s="215">
        <f t="shared" si="290"/>
        <v>1</v>
      </c>
      <c r="AM190" s="194">
        <f t="shared" si="307"/>
        <v>0</v>
      </c>
      <c r="AN190" s="141"/>
      <c r="AO190" s="143">
        <f t="shared" si="291"/>
        <v>0</v>
      </c>
      <c r="AP190" s="208">
        <f t="shared" si="308"/>
        <v>0</v>
      </c>
      <c r="AQ190" s="11" t="str">
        <f t="shared" si="240"/>
        <v xml:space="preserve"> </v>
      </c>
      <c r="AR190" s="230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5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5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8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2" t="s">
        <v>148</v>
      </c>
      <c r="F191" s="302"/>
      <c r="G191" s="67"/>
      <c r="H191" s="72"/>
      <c r="I191" s="27"/>
      <c r="J191" s="195">
        <f>27%</f>
        <v>0.27</v>
      </c>
      <c r="K191" s="214">
        <f t="shared" si="302"/>
        <v>0</v>
      </c>
      <c r="L191" s="20">
        <f t="shared" si="279"/>
        <v>0</v>
      </c>
      <c r="M191" s="73">
        <f t="shared" si="280"/>
        <v>0</v>
      </c>
      <c r="N191" s="215">
        <f>100%</f>
        <v>1</v>
      </c>
      <c r="O191" s="194">
        <f t="shared" si="303"/>
        <v>0</v>
      </c>
      <c r="P191" s="141"/>
      <c r="Q191" s="20">
        <f t="shared" si="281"/>
        <v>0</v>
      </c>
      <c r="R191" s="142"/>
      <c r="S191" s="215">
        <f>100%</f>
        <v>1</v>
      </c>
      <c r="T191" s="194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5">
        <f t="shared" si="285"/>
        <v>0.27</v>
      </c>
      <c r="AD191" s="214">
        <f t="shared" si="305"/>
        <v>0</v>
      </c>
      <c r="AE191" s="20">
        <f t="shared" si="286"/>
        <v>0</v>
      </c>
      <c r="AF191" s="21">
        <f t="shared" si="287"/>
        <v>0</v>
      </c>
      <c r="AG191" s="215">
        <f t="shared" si="288"/>
        <v>1</v>
      </c>
      <c r="AH191" s="194">
        <f t="shared" si="306"/>
        <v>0</v>
      </c>
      <c r="AI191" s="141"/>
      <c r="AJ191" s="20">
        <f t="shared" si="289"/>
        <v>0</v>
      </c>
      <c r="AK191" s="142"/>
      <c r="AL191" s="215">
        <f t="shared" si="290"/>
        <v>1</v>
      </c>
      <c r="AM191" s="194">
        <f t="shared" si="307"/>
        <v>0</v>
      </c>
      <c r="AN191" s="141"/>
      <c r="AO191" s="143">
        <f t="shared" si="291"/>
        <v>0</v>
      </c>
      <c r="AP191" s="208">
        <f t="shared" si="308"/>
        <v>0</v>
      </c>
      <c r="AQ191" s="11" t="str">
        <f t="shared" si="240"/>
        <v xml:space="preserve"> </v>
      </c>
      <c r="AR191" s="230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5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5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8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2" t="s">
        <v>148</v>
      </c>
      <c r="F192" s="302"/>
      <c r="G192" s="67"/>
      <c r="H192" s="72"/>
      <c r="I192" s="27"/>
      <c r="J192" s="195">
        <f>27%</f>
        <v>0.27</v>
      </c>
      <c r="K192" s="214">
        <f t="shared" si="302"/>
        <v>0</v>
      </c>
      <c r="L192" s="20">
        <f t="shared" si="279"/>
        <v>0</v>
      </c>
      <c r="M192" s="73">
        <f t="shared" si="280"/>
        <v>0</v>
      </c>
      <c r="N192" s="215">
        <f>100%</f>
        <v>1</v>
      </c>
      <c r="O192" s="194">
        <f t="shared" si="303"/>
        <v>0</v>
      </c>
      <c r="P192" s="141"/>
      <c r="Q192" s="20">
        <f t="shared" si="281"/>
        <v>0</v>
      </c>
      <c r="R192" s="142"/>
      <c r="S192" s="215">
        <f>100%</f>
        <v>1</v>
      </c>
      <c r="T192" s="194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5">
        <f t="shared" si="285"/>
        <v>0.27</v>
      </c>
      <c r="AD192" s="214">
        <f t="shared" si="305"/>
        <v>0</v>
      </c>
      <c r="AE192" s="20">
        <f t="shared" si="286"/>
        <v>0</v>
      </c>
      <c r="AF192" s="21">
        <f t="shared" si="287"/>
        <v>0</v>
      </c>
      <c r="AG192" s="215">
        <f t="shared" si="288"/>
        <v>1</v>
      </c>
      <c r="AH192" s="194">
        <f t="shared" si="306"/>
        <v>0</v>
      </c>
      <c r="AI192" s="141"/>
      <c r="AJ192" s="20">
        <f t="shared" si="289"/>
        <v>0</v>
      </c>
      <c r="AK192" s="142"/>
      <c r="AL192" s="215">
        <f t="shared" si="290"/>
        <v>1</v>
      </c>
      <c r="AM192" s="194">
        <f t="shared" si="307"/>
        <v>0</v>
      </c>
      <c r="AN192" s="141"/>
      <c r="AO192" s="143">
        <f t="shared" si="291"/>
        <v>0</v>
      </c>
      <c r="AP192" s="208">
        <f t="shared" si="308"/>
        <v>0</v>
      </c>
      <c r="AQ192" s="11" t="str">
        <f t="shared" si="240"/>
        <v xml:space="preserve"> </v>
      </c>
      <c r="AR192" s="230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5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5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8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2" t="s">
        <v>148</v>
      </c>
      <c r="F193" s="302"/>
      <c r="G193" s="67"/>
      <c r="H193" s="72"/>
      <c r="I193" s="27"/>
      <c r="J193" s="195">
        <f>27%</f>
        <v>0.27</v>
      </c>
      <c r="K193" s="214">
        <f t="shared" si="302"/>
        <v>0</v>
      </c>
      <c r="L193" s="20">
        <f t="shared" si="279"/>
        <v>0</v>
      </c>
      <c r="M193" s="73">
        <f t="shared" si="280"/>
        <v>0</v>
      </c>
      <c r="N193" s="215">
        <f>100%</f>
        <v>1</v>
      </c>
      <c r="O193" s="194">
        <f t="shared" si="303"/>
        <v>0</v>
      </c>
      <c r="P193" s="141"/>
      <c r="Q193" s="20">
        <f t="shared" si="281"/>
        <v>0</v>
      </c>
      <c r="R193" s="142"/>
      <c r="S193" s="215">
        <f>100%</f>
        <v>1</v>
      </c>
      <c r="T193" s="194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5">
        <f t="shared" si="285"/>
        <v>0.27</v>
      </c>
      <c r="AD193" s="214">
        <f t="shared" si="305"/>
        <v>0</v>
      </c>
      <c r="AE193" s="20">
        <f t="shared" si="286"/>
        <v>0</v>
      </c>
      <c r="AF193" s="21">
        <f t="shared" si="287"/>
        <v>0</v>
      </c>
      <c r="AG193" s="215">
        <f t="shared" si="288"/>
        <v>1</v>
      </c>
      <c r="AH193" s="194">
        <f t="shared" si="306"/>
        <v>0</v>
      </c>
      <c r="AI193" s="141"/>
      <c r="AJ193" s="20">
        <f t="shared" si="289"/>
        <v>0</v>
      </c>
      <c r="AK193" s="142"/>
      <c r="AL193" s="215">
        <f t="shared" si="290"/>
        <v>1</v>
      </c>
      <c r="AM193" s="194">
        <f t="shared" si="307"/>
        <v>0</v>
      </c>
      <c r="AN193" s="141"/>
      <c r="AO193" s="143">
        <f t="shared" si="291"/>
        <v>0</v>
      </c>
      <c r="AP193" s="208">
        <f t="shared" si="308"/>
        <v>0</v>
      </c>
      <c r="AQ193" s="11" t="str">
        <f t="shared" si="240"/>
        <v xml:space="preserve"> </v>
      </c>
      <c r="AR193" s="230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5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5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8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2" t="s">
        <v>148</v>
      </c>
      <c r="F194" s="302"/>
      <c r="G194" s="67"/>
      <c r="H194" s="72"/>
      <c r="I194" s="27"/>
      <c r="J194" s="195">
        <f>27%</f>
        <v>0.27</v>
      </c>
      <c r="K194" s="214">
        <f t="shared" si="302"/>
        <v>0</v>
      </c>
      <c r="L194" s="20">
        <f t="shared" si="279"/>
        <v>0</v>
      </c>
      <c r="M194" s="73">
        <f t="shared" si="280"/>
        <v>0</v>
      </c>
      <c r="N194" s="215">
        <f>100%</f>
        <v>1</v>
      </c>
      <c r="O194" s="194">
        <f t="shared" si="303"/>
        <v>0</v>
      </c>
      <c r="P194" s="141"/>
      <c r="Q194" s="20">
        <f t="shared" si="281"/>
        <v>0</v>
      </c>
      <c r="R194" s="142"/>
      <c r="S194" s="215">
        <f>100%</f>
        <v>1</v>
      </c>
      <c r="T194" s="194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5">
        <f t="shared" si="285"/>
        <v>0.27</v>
      </c>
      <c r="AD194" s="214">
        <f t="shared" si="305"/>
        <v>0</v>
      </c>
      <c r="AE194" s="20">
        <f t="shared" si="286"/>
        <v>0</v>
      </c>
      <c r="AF194" s="21">
        <f t="shared" si="287"/>
        <v>0</v>
      </c>
      <c r="AG194" s="215">
        <f t="shared" si="288"/>
        <v>1</v>
      </c>
      <c r="AH194" s="194">
        <f t="shared" si="306"/>
        <v>0</v>
      </c>
      <c r="AI194" s="141"/>
      <c r="AJ194" s="20">
        <f t="shared" si="289"/>
        <v>0</v>
      </c>
      <c r="AK194" s="142"/>
      <c r="AL194" s="215">
        <f t="shared" si="290"/>
        <v>1</v>
      </c>
      <c r="AM194" s="194">
        <f t="shared" si="307"/>
        <v>0</v>
      </c>
      <c r="AN194" s="141"/>
      <c r="AO194" s="143">
        <f t="shared" si="291"/>
        <v>0</v>
      </c>
      <c r="AP194" s="208">
        <f t="shared" si="308"/>
        <v>0</v>
      </c>
      <c r="AQ194" s="11" t="str">
        <f t="shared" si="240"/>
        <v xml:space="preserve"> </v>
      </c>
      <c r="AR194" s="230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5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5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8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2" t="s">
        <v>148</v>
      </c>
      <c r="F195" s="302"/>
      <c r="G195" s="67"/>
      <c r="H195" s="72"/>
      <c r="I195" s="27"/>
      <c r="J195" s="195">
        <f>27%</f>
        <v>0.27</v>
      </c>
      <c r="K195" s="214">
        <f t="shared" si="302"/>
        <v>0</v>
      </c>
      <c r="L195" s="20">
        <f t="shared" si="279"/>
        <v>0</v>
      </c>
      <c r="M195" s="73">
        <f t="shared" si="280"/>
        <v>0</v>
      </c>
      <c r="N195" s="215">
        <f>100%</f>
        <v>1</v>
      </c>
      <c r="O195" s="194">
        <f t="shared" si="303"/>
        <v>0</v>
      </c>
      <c r="P195" s="141"/>
      <c r="Q195" s="20">
        <f t="shared" si="281"/>
        <v>0</v>
      </c>
      <c r="R195" s="142"/>
      <c r="S195" s="215">
        <f>100%</f>
        <v>1</v>
      </c>
      <c r="T195" s="194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5">
        <f t="shared" si="285"/>
        <v>0.27</v>
      </c>
      <c r="AD195" s="214">
        <f t="shared" si="305"/>
        <v>0</v>
      </c>
      <c r="AE195" s="20">
        <f t="shared" si="286"/>
        <v>0</v>
      </c>
      <c r="AF195" s="21">
        <f t="shared" si="287"/>
        <v>0</v>
      </c>
      <c r="AG195" s="215">
        <f t="shared" si="288"/>
        <v>1</v>
      </c>
      <c r="AH195" s="194">
        <f t="shared" si="306"/>
        <v>0</v>
      </c>
      <c r="AI195" s="141"/>
      <c r="AJ195" s="20">
        <f t="shared" si="289"/>
        <v>0</v>
      </c>
      <c r="AK195" s="142"/>
      <c r="AL195" s="215">
        <f t="shared" si="290"/>
        <v>1</v>
      </c>
      <c r="AM195" s="194">
        <f t="shared" si="307"/>
        <v>0</v>
      </c>
      <c r="AN195" s="141"/>
      <c r="AO195" s="143">
        <f t="shared" si="291"/>
        <v>0</v>
      </c>
      <c r="AP195" s="208">
        <f t="shared" si="308"/>
        <v>0</v>
      </c>
      <c r="AQ195" s="11" t="str">
        <f t="shared" si="240"/>
        <v xml:space="preserve"> </v>
      </c>
      <c r="AR195" s="230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5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5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8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2" t="s">
        <v>148</v>
      </c>
      <c r="F196" s="302"/>
      <c r="G196" s="67"/>
      <c r="H196" s="72"/>
      <c r="I196" s="27"/>
      <c r="J196" s="195">
        <f>27%</f>
        <v>0.27</v>
      </c>
      <c r="K196" s="214">
        <f t="shared" si="302"/>
        <v>0</v>
      </c>
      <c r="L196" s="20">
        <f t="shared" si="279"/>
        <v>0</v>
      </c>
      <c r="M196" s="73">
        <f t="shared" si="280"/>
        <v>0</v>
      </c>
      <c r="N196" s="215">
        <f>100%</f>
        <v>1</v>
      </c>
      <c r="O196" s="194">
        <f t="shared" si="303"/>
        <v>0</v>
      </c>
      <c r="P196" s="141"/>
      <c r="Q196" s="20">
        <f t="shared" si="281"/>
        <v>0</v>
      </c>
      <c r="R196" s="142"/>
      <c r="S196" s="215">
        <f>100%</f>
        <v>1</v>
      </c>
      <c r="T196" s="194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5">
        <f t="shared" si="285"/>
        <v>0.27</v>
      </c>
      <c r="AD196" s="214">
        <f t="shared" si="305"/>
        <v>0</v>
      </c>
      <c r="AE196" s="20">
        <f t="shared" si="286"/>
        <v>0</v>
      </c>
      <c r="AF196" s="21">
        <f t="shared" si="287"/>
        <v>0</v>
      </c>
      <c r="AG196" s="215">
        <f t="shared" si="288"/>
        <v>1</v>
      </c>
      <c r="AH196" s="194">
        <f t="shared" si="306"/>
        <v>0</v>
      </c>
      <c r="AI196" s="141"/>
      <c r="AJ196" s="20">
        <f t="shared" si="289"/>
        <v>0</v>
      </c>
      <c r="AK196" s="142"/>
      <c r="AL196" s="215">
        <f t="shared" si="290"/>
        <v>1</v>
      </c>
      <c r="AM196" s="194">
        <f t="shared" si="307"/>
        <v>0</v>
      </c>
      <c r="AN196" s="141"/>
      <c r="AO196" s="143">
        <f t="shared" si="291"/>
        <v>0</v>
      </c>
      <c r="AP196" s="208">
        <f t="shared" si="308"/>
        <v>0</v>
      </c>
      <c r="AQ196" s="11" t="str">
        <f t="shared" si="240"/>
        <v xml:space="preserve"> </v>
      </c>
      <c r="AR196" s="230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5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5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8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2" t="s">
        <v>148</v>
      </c>
      <c r="F197" s="302"/>
      <c r="G197" s="67"/>
      <c r="H197" s="72"/>
      <c r="I197" s="27"/>
      <c r="J197" s="195">
        <f>27%</f>
        <v>0.27</v>
      </c>
      <c r="K197" s="214">
        <f t="shared" si="302"/>
        <v>0</v>
      </c>
      <c r="L197" s="20">
        <f t="shared" si="279"/>
        <v>0</v>
      </c>
      <c r="M197" s="73">
        <f t="shared" si="280"/>
        <v>0</v>
      </c>
      <c r="N197" s="215">
        <f>100%</f>
        <v>1</v>
      </c>
      <c r="O197" s="194">
        <f t="shared" si="303"/>
        <v>0</v>
      </c>
      <c r="P197" s="141"/>
      <c r="Q197" s="20">
        <f t="shared" si="281"/>
        <v>0</v>
      </c>
      <c r="R197" s="142"/>
      <c r="S197" s="215">
        <f>100%</f>
        <v>1</v>
      </c>
      <c r="T197" s="194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5">
        <f t="shared" si="285"/>
        <v>0.27</v>
      </c>
      <c r="AD197" s="214">
        <f t="shared" si="305"/>
        <v>0</v>
      </c>
      <c r="AE197" s="20">
        <f t="shared" si="286"/>
        <v>0</v>
      </c>
      <c r="AF197" s="21">
        <f t="shared" si="287"/>
        <v>0</v>
      </c>
      <c r="AG197" s="215">
        <f t="shared" si="288"/>
        <v>1</v>
      </c>
      <c r="AH197" s="194">
        <f t="shared" si="306"/>
        <v>0</v>
      </c>
      <c r="AI197" s="141"/>
      <c r="AJ197" s="20">
        <f t="shared" si="289"/>
        <v>0</v>
      </c>
      <c r="AK197" s="142"/>
      <c r="AL197" s="215">
        <f t="shared" si="290"/>
        <v>1</v>
      </c>
      <c r="AM197" s="194">
        <f t="shared" si="307"/>
        <v>0</v>
      </c>
      <c r="AN197" s="141"/>
      <c r="AO197" s="143">
        <f t="shared" si="291"/>
        <v>0</v>
      </c>
      <c r="AP197" s="208">
        <f t="shared" si="308"/>
        <v>0</v>
      </c>
      <c r="AQ197" s="11" t="str">
        <f t="shared" si="240"/>
        <v xml:space="preserve"> </v>
      </c>
      <c r="AR197" s="230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5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5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8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2" t="s">
        <v>148</v>
      </c>
      <c r="F198" s="302"/>
      <c r="G198" s="67"/>
      <c r="H198" s="72"/>
      <c r="I198" s="27"/>
      <c r="J198" s="195">
        <f>27%</f>
        <v>0.27</v>
      </c>
      <c r="K198" s="214">
        <f t="shared" si="302"/>
        <v>0</v>
      </c>
      <c r="L198" s="20">
        <f t="shared" si="279"/>
        <v>0</v>
      </c>
      <c r="M198" s="73">
        <f t="shared" si="280"/>
        <v>0</v>
      </c>
      <c r="N198" s="215">
        <f>100%</f>
        <v>1</v>
      </c>
      <c r="O198" s="194">
        <f t="shared" si="303"/>
        <v>0</v>
      </c>
      <c r="P198" s="141"/>
      <c r="Q198" s="20">
        <f t="shared" si="281"/>
        <v>0</v>
      </c>
      <c r="R198" s="142"/>
      <c r="S198" s="215">
        <f>100%</f>
        <v>1</v>
      </c>
      <c r="T198" s="194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5">
        <f t="shared" si="285"/>
        <v>0.27</v>
      </c>
      <c r="AD198" s="214">
        <f t="shared" si="305"/>
        <v>0</v>
      </c>
      <c r="AE198" s="20">
        <f t="shared" si="286"/>
        <v>0</v>
      </c>
      <c r="AF198" s="21">
        <f t="shared" si="287"/>
        <v>0</v>
      </c>
      <c r="AG198" s="215">
        <f t="shared" si="288"/>
        <v>1</v>
      </c>
      <c r="AH198" s="194">
        <f t="shared" si="306"/>
        <v>0</v>
      </c>
      <c r="AI198" s="141"/>
      <c r="AJ198" s="20">
        <f t="shared" si="289"/>
        <v>0</v>
      </c>
      <c r="AK198" s="142"/>
      <c r="AL198" s="215">
        <f t="shared" si="290"/>
        <v>1</v>
      </c>
      <c r="AM198" s="194">
        <f t="shared" si="307"/>
        <v>0</v>
      </c>
      <c r="AN198" s="141"/>
      <c r="AO198" s="143">
        <f t="shared" si="291"/>
        <v>0</v>
      </c>
      <c r="AP198" s="208">
        <f>AH198-O198</f>
        <v>0</v>
      </c>
      <c r="AQ198" s="11" t="str">
        <f t="shared" si="240"/>
        <v xml:space="preserve"> </v>
      </c>
      <c r="AR198" s="230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5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5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8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03" t="s">
        <v>12</v>
      </c>
      <c r="E199" s="304"/>
      <c r="F199" s="305"/>
      <c r="G199" s="65"/>
      <c r="H199" s="70"/>
      <c r="I199" s="26"/>
      <c r="J199" s="26"/>
      <c r="K199" s="133"/>
      <c r="L199" s="5"/>
      <c r="M199" s="71">
        <f>O199+Q199</f>
        <v>0</v>
      </c>
      <c r="N199" s="216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6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6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6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9"/>
      <c r="AQ199" s="11" t="str">
        <f t="shared" si="240"/>
        <v xml:space="preserve"> </v>
      </c>
      <c r="AR199" s="230"/>
      <c r="AS199" s="23"/>
      <c r="AT199" s="26"/>
      <c r="AU199" s="26"/>
      <c r="AV199" s="5"/>
      <c r="AW199" s="6">
        <f>AY199+BA199</f>
        <v>0</v>
      </c>
      <c r="AX199" s="216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6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9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2" t="s">
        <v>148</v>
      </c>
      <c r="F200" s="302"/>
      <c r="G200" s="67"/>
      <c r="H200" s="72"/>
      <c r="I200" s="27"/>
      <c r="J200" s="195">
        <f>27%</f>
        <v>0.27</v>
      </c>
      <c r="K200" s="214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5">
        <f>100%</f>
        <v>1</v>
      </c>
      <c r="O200" s="194">
        <f>ROUND((M200*N200),0)</f>
        <v>0</v>
      </c>
      <c r="P200" s="141"/>
      <c r="Q200" s="20">
        <f t="shared" ref="Q200:Q219" si="315">M200-O200</f>
        <v>0</v>
      </c>
      <c r="R200" s="142"/>
      <c r="S200" s="215">
        <f>100%</f>
        <v>1</v>
      </c>
      <c r="T200" s="194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5">
        <f t="shared" ref="AC200:AC219" si="319">J200</f>
        <v>0.27</v>
      </c>
      <c r="AD200" s="214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5">
        <f t="shared" ref="AG200:AG219" si="322">N200</f>
        <v>1</v>
      </c>
      <c r="AH200" s="194">
        <f>ROUND((AF200*AG200),0)</f>
        <v>0</v>
      </c>
      <c r="AI200" s="141"/>
      <c r="AJ200" s="20">
        <f t="shared" ref="AJ200:AJ219" si="323">AF200-AH200</f>
        <v>0</v>
      </c>
      <c r="AK200" s="142"/>
      <c r="AL200" s="215">
        <f t="shared" ref="AL200:AL219" si="324">S200</f>
        <v>1</v>
      </c>
      <c r="AM200" s="194">
        <f>ROUND((AL200*AH200),0)</f>
        <v>0</v>
      </c>
      <c r="AN200" s="141"/>
      <c r="AO200" s="143">
        <f t="shared" ref="AO200:AO219" si="325">AH200-AM200</f>
        <v>0</v>
      </c>
      <c r="AP200" s="208">
        <f>AH200-O200</f>
        <v>0</v>
      </c>
      <c r="AQ200" s="11" t="str">
        <f t="shared" si="240"/>
        <v xml:space="preserve"> </v>
      </c>
      <c r="AR200" s="230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5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5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8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2" t="s">
        <v>148</v>
      </c>
      <c r="F201" s="302"/>
      <c r="G201" s="67"/>
      <c r="H201" s="72"/>
      <c r="I201" s="27"/>
      <c r="J201" s="195">
        <f>27%</f>
        <v>0.27</v>
      </c>
      <c r="K201" s="214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5">
        <f>100%</f>
        <v>1</v>
      </c>
      <c r="O201" s="194">
        <f t="shared" ref="O201:O219" si="337">ROUND((M201*N201),0)</f>
        <v>0</v>
      </c>
      <c r="P201" s="141"/>
      <c r="Q201" s="20">
        <f t="shared" si="315"/>
        <v>0</v>
      </c>
      <c r="R201" s="142"/>
      <c r="S201" s="215">
        <f>100%</f>
        <v>1</v>
      </c>
      <c r="T201" s="194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5">
        <f t="shared" si="319"/>
        <v>0.27</v>
      </c>
      <c r="AD201" s="214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5">
        <f t="shared" si="322"/>
        <v>1</v>
      </c>
      <c r="AH201" s="194">
        <f t="shared" ref="AH201:AH219" si="341">ROUND((AF201*AG201),0)</f>
        <v>0</v>
      </c>
      <c r="AI201" s="141"/>
      <c r="AJ201" s="20">
        <f t="shared" si="323"/>
        <v>0</v>
      </c>
      <c r="AK201" s="142"/>
      <c r="AL201" s="215">
        <f t="shared" si="324"/>
        <v>1</v>
      </c>
      <c r="AM201" s="194">
        <f t="shared" ref="AM201:AM219" si="342">ROUND((AL201*AH201),0)</f>
        <v>0</v>
      </c>
      <c r="AN201" s="141"/>
      <c r="AO201" s="143">
        <f t="shared" si="325"/>
        <v>0</v>
      </c>
      <c r="AP201" s="208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30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5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5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8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2" t="s">
        <v>148</v>
      </c>
      <c r="F202" s="302"/>
      <c r="G202" s="67"/>
      <c r="H202" s="72"/>
      <c r="I202" s="27"/>
      <c r="J202" s="195">
        <f>27%</f>
        <v>0.27</v>
      </c>
      <c r="K202" s="214">
        <f t="shared" si="336"/>
        <v>0</v>
      </c>
      <c r="L202" s="20">
        <f t="shared" si="313"/>
        <v>0</v>
      </c>
      <c r="M202" s="73">
        <f t="shared" si="314"/>
        <v>0</v>
      </c>
      <c r="N202" s="215">
        <f>100%</f>
        <v>1</v>
      </c>
      <c r="O202" s="194">
        <f t="shared" si="337"/>
        <v>0</v>
      </c>
      <c r="P202" s="141"/>
      <c r="Q202" s="20">
        <f t="shared" si="315"/>
        <v>0</v>
      </c>
      <c r="R202" s="142"/>
      <c r="S202" s="215">
        <f>100%</f>
        <v>1</v>
      </c>
      <c r="T202" s="194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5">
        <f t="shared" si="319"/>
        <v>0.27</v>
      </c>
      <c r="AD202" s="214">
        <f t="shared" si="340"/>
        <v>0</v>
      </c>
      <c r="AE202" s="20">
        <f t="shared" si="320"/>
        <v>0</v>
      </c>
      <c r="AF202" s="21">
        <f t="shared" si="321"/>
        <v>0</v>
      </c>
      <c r="AG202" s="215">
        <f t="shared" si="322"/>
        <v>1</v>
      </c>
      <c r="AH202" s="194">
        <f t="shared" si="341"/>
        <v>0</v>
      </c>
      <c r="AI202" s="141"/>
      <c r="AJ202" s="20">
        <f t="shared" si="323"/>
        <v>0</v>
      </c>
      <c r="AK202" s="142"/>
      <c r="AL202" s="215">
        <f t="shared" si="324"/>
        <v>1</v>
      </c>
      <c r="AM202" s="194">
        <f t="shared" si="342"/>
        <v>0</v>
      </c>
      <c r="AN202" s="141"/>
      <c r="AO202" s="143">
        <f t="shared" si="325"/>
        <v>0</v>
      </c>
      <c r="AP202" s="208">
        <f t="shared" si="343"/>
        <v>0</v>
      </c>
      <c r="AQ202" s="11" t="str">
        <f t="shared" si="344"/>
        <v xml:space="preserve"> </v>
      </c>
      <c r="AR202" s="230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5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5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8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2" t="s">
        <v>148</v>
      </c>
      <c r="F203" s="302"/>
      <c r="G203" s="67"/>
      <c r="H203" s="72"/>
      <c r="I203" s="27"/>
      <c r="J203" s="195">
        <f>27%</f>
        <v>0.27</v>
      </c>
      <c r="K203" s="214">
        <f t="shared" si="336"/>
        <v>0</v>
      </c>
      <c r="L203" s="20">
        <f t="shared" si="313"/>
        <v>0</v>
      </c>
      <c r="M203" s="73">
        <f t="shared" si="314"/>
        <v>0</v>
      </c>
      <c r="N203" s="215">
        <f>100%</f>
        <v>1</v>
      </c>
      <c r="O203" s="194">
        <f t="shared" si="337"/>
        <v>0</v>
      </c>
      <c r="P203" s="141"/>
      <c r="Q203" s="20">
        <f t="shared" si="315"/>
        <v>0</v>
      </c>
      <c r="R203" s="142"/>
      <c r="S203" s="215">
        <f>100%</f>
        <v>1</v>
      </c>
      <c r="T203" s="194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5">
        <f t="shared" si="319"/>
        <v>0.27</v>
      </c>
      <c r="AD203" s="214">
        <f t="shared" si="340"/>
        <v>0</v>
      </c>
      <c r="AE203" s="20">
        <f t="shared" si="320"/>
        <v>0</v>
      </c>
      <c r="AF203" s="21">
        <f t="shared" si="321"/>
        <v>0</v>
      </c>
      <c r="AG203" s="215">
        <f t="shared" si="322"/>
        <v>1</v>
      </c>
      <c r="AH203" s="194">
        <f t="shared" si="341"/>
        <v>0</v>
      </c>
      <c r="AI203" s="141"/>
      <c r="AJ203" s="20">
        <f t="shared" si="323"/>
        <v>0</v>
      </c>
      <c r="AK203" s="142"/>
      <c r="AL203" s="215">
        <f t="shared" si="324"/>
        <v>1</v>
      </c>
      <c r="AM203" s="194">
        <f t="shared" si="342"/>
        <v>0</v>
      </c>
      <c r="AN203" s="141"/>
      <c r="AO203" s="143">
        <f t="shared" si="325"/>
        <v>0</v>
      </c>
      <c r="AP203" s="208">
        <f t="shared" si="343"/>
        <v>0</v>
      </c>
      <c r="AQ203" s="11" t="str">
        <f t="shared" si="344"/>
        <v xml:space="preserve"> </v>
      </c>
      <c r="AR203" s="230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5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5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8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2" t="s">
        <v>148</v>
      </c>
      <c r="F204" s="302"/>
      <c r="G204" s="67"/>
      <c r="H204" s="72"/>
      <c r="I204" s="27"/>
      <c r="J204" s="195">
        <f>27%</f>
        <v>0.27</v>
      </c>
      <c r="K204" s="214">
        <f t="shared" si="336"/>
        <v>0</v>
      </c>
      <c r="L204" s="20">
        <f t="shared" si="313"/>
        <v>0</v>
      </c>
      <c r="M204" s="73">
        <f t="shared" si="314"/>
        <v>0</v>
      </c>
      <c r="N204" s="215">
        <f>100%</f>
        <v>1</v>
      </c>
      <c r="O204" s="194">
        <f t="shared" si="337"/>
        <v>0</v>
      </c>
      <c r="P204" s="141"/>
      <c r="Q204" s="20">
        <f t="shared" si="315"/>
        <v>0</v>
      </c>
      <c r="R204" s="142"/>
      <c r="S204" s="215">
        <f>100%</f>
        <v>1</v>
      </c>
      <c r="T204" s="194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5">
        <f t="shared" si="319"/>
        <v>0.27</v>
      </c>
      <c r="AD204" s="214">
        <f t="shared" si="340"/>
        <v>0</v>
      </c>
      <c r="AE204" s="20">
        <f t="shared" si="320"/>
        <v>0</v>
      </c>
      <c r="AF204" s="21">
        <f t="shared" si="321"/>
        <v>0</v>
      </c>
      <c r="AG204" s="215">
        <f t="shared" si="322"/>
        <v>1</v>
      </c>
      <c r="AH204" s="194">
        <f t="shared" si="341"/>
        <v>0</v>
      </c>
      <c r="AI204" s="141"/>
      <c r="AJ204" s="20">
        <f t="shared" si="323"/>
        <v>0</v>
      </c>
      <c r="AK204" s="142"/>
      <c r="AL204" s="215">
        <f t="shared" si="324"/>
        <v>1</v>
      </c>
      <c r="AM204" s="194">
        <f t="shared" si="342"/>
        <v>0</v>
      </c>
      <c r="AN204" s="141"/>
      <c r="AO204" s="143">
        <f t="shared" si="325"/>
        <v>0</v>
      </c>
      <c r="AP204" s="208">
        <f t="shared" si="343"/>
        <v>0</v>
      </c>
      <c r="AQ204" s="11" t="str">
        <f t="shared" si="344"/>
        <v xml:space="preserve"> </v>
      </c>
      <c r="AR204" s="230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5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5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8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2" t="s">
        <v>148</v>
      </c>
      <c r="F205" s="302"/>
      <c r="G205" s="67"/>
      <c r="H205" s="72"/>
      <c r="I205" s="27"/>
      <c r="J205" s="195">
        <f>27%</f>
        <v>0.27</v>
      </c>
      <c r="K205" s="214">
        <f t="shared" si="336"/>
        <v>0</v>
      </c>
      <c r="L205" s="20">
        <f t="shared" si="313"/>
        <v>0</v>
      </c>
      <c r="M205" s="73">
        <f t="shared" si="314"/>
        <v>0</v>
      </c>
      <c r="N205" s="215">
        <f>100%</f>
        <v>1</v>
      </c>
      <c r="O205" s="194">
        <f t="shared" si="337"/>
        <v>0</v>
      </c>
      <c r="P205" s="141"/>
      <c r="Q205" s="20">
        <f t="shared" si="315"/>
        <v>0</v>
      </c>
      <c r="R205" s="142"/>
      <c r="S205" s="215">
        <f>100%</f>
        <v>1</v>
      </c>
      <c r="T205" s="194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5">
        <f t="shared" si="319"/>
        <v>0.27</v>
      </c>
      <c r="AD205" s="214">
        <f t="shared" si="340"/>
        <v>0</v>
      </c>
      <c r="AE205" s="20">
        <f t="shared" si="320"/>
        <v>0</v>
      </c>
      <c r="AF205" s="21">
        <f t="shared" si="321"/>
        <v>0</v>
      </c>
      <c r="AG205" s="215">
        <f t="shared" si="322"/>
        <v>1</v>
      </c>
      <c r="AH205" s="194">
        <f t="shared" si="341"/>
        <v>0</v>
      </c>
      <c r="AI205" s="141"/>
      <c r="AJ205" s="20">
        <f t="shared" si="323"/>
        <v>0</v>
      </c>
      <c r="AK205" s="142"/>
      <c r="AL205" s="215">
        <f t="shared" si="324"/>
        <v>1</v>
      </c>
      <c r="AM205" s="194">
        <f t="shared" si="342"/>
        <v>0</v>
      </c>
      <c r="AN205" s="141"/>
      <c r="AO205" s="143">
        <f t="shared" si="325"/>
        <v>0</v>
      </c>
      <c r="AP205" s="208">
        <f t="shared" si="343"/>
        <v>0</v>
      </c>
      <c r="AQ205" s="11" t="str">
        <f t="shared" si="344"/>
        <v xml:space="preserve"> </v>
      </c>
      <c r="AR205" s="230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5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5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8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2" t="s">
        <v>148</v>
      </c>
      <c r="F206" s="302"/>
      <c r="G206" s="67"/>
      <c r="H206" s="72"/>
      <c r="I206" s="27"/>
      <c r="J206" s="195">
        <f>27%</f>
        <v>0.27</v>
      </c>
      <c r="K206" s="214">
        <f t="shared" si="336"/>
        <v>0</v>
      </c>
      <c r="L206" s="20">
        <f t="shared" si="313"/>
        <v>0</v>
      </c>
      <c r="M206" s="73">
        <f t="shared" si="314"/>
        <v>0</v>
      </c>
      <c r="N206" s="215">
        <f>100%</f>
        <v>1</v>
      </c>
      <c r="O206" s="194">
        <f t="shared" si="337"/>
        <v>0</v>
      </c>
      <c r="P206" s="141"/>
      <c r="Q206" s="20">
        <f t="shared" si="315"/>
        <v>0</v>
      </c>
      <c r="R206" s="142"/>
      <c r="S206" s="215">
        <f>100%</f>
        <v>1</v>
      </c>
      <c r="T206" s="194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5">
        <f t="shared" si="319"/>
        <v>0.27</v>
      </c>
      <c r="AD206" s="214">
        <f t="shared" si="340"/>
        <v>0</v>
      </c>
      <c r="AE206" s="20">
        <f t="shared" si="320"/>
        <v>0</v>
      </c>
      <c r="AF206" s="21">
        <f t="shared" si="321"/>
        <v>0</v>
      </c>
      <c r="AG206" s="215">
        <f t="shared" si="322"/>
        <v>1</v>
      </c>
      <c r="AH206" s="194">
        <f t="shared" si="341"/>
        <v>0</v>
      </c>
      <c r="AI206" s="141"/>
      <c r="AJ206" s="20">
        <f t="shared" si="323"/>
        <v>0</v>
      </c>
      <c r="AK206" s="142"/>
      <c r="AL206" s="215">
        <f t="shared" si="324"/>
        <v>1</v>
      </c>
      <c r="AM206" s="194">
        <f t="shared" si="342"/>
        <v>0</v>
      </c>
      <c r="AN206" s="141"/>
      <c r="AO206" s="143">
        <f t="shared" si="325"/>
        <v>0</v>
      </c>
      <c r="AP206" s="208">
        <f t="shared" si="343"/>
        <v>0</v>
      </c>
      <c r="AQ206" s="11" t="str">
        <f t="shared" si="344"/>
        <v xml:space="preserve"> </v>
      </c>
      <c r="AR206" s="230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5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5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8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2" t="s">
        <v>148</v>
      </c>
      <c r="F207" s="302"/>
      <c r="G207" s="67"/>
      <c r="H207" s="72"/>
      <c r="I207" s="27"/>
      <c r="J207" s="195">
        <f>27%</f>
        <v>0.27</v>
      </c>
      <c r="K207" s="214">
        <f t="shared" si="336"/>
        <v>0</v>
      </c>
      <c r="L207" s="20">
        <f t="shared" si="313"/>
        <v>0</v>
      </c>
      <c r="M207" s="73">
        <f t="shared" si="314"/>
        <v>0</v>
      </c>
      <c r="N207" s="215">
        <f>100%</f>
        <v>1</v>
      </c>
      <c r="O207" s="194">
        <f t="shared" si="337"/>
        <v>0</v>
      </c>
      <c r="P207" s="141"/>
      <c r="Q207" s="20">
        <f t="shared" si="315"/>
        <v>0</v>
      </c>
      <c r="R207" s="142"/>
      <c r="S207" s="215">
        <f>100%</f>
        <v>1</v>
      </c>
      <c r="T207" s="194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5">
        <f t="shared" si="319"/>
        <v>0.27</v>
      </c>
      <c r="AD207" s="214">
        <f t="shared" si="340"/>
        <v>0</v>
      </c>
      <c r="AE207" s="20">
        <f t="shared" si="320"/>
        <v>0</v>
      </c>
      <c r="AF207" s="21">
        <f t="shared" si="321"/>
        <v>0</v>
      </c>
      <c r="AG207" s="215">
        <f t="shared" si="322"/>
        <v>1</v>
      </c>
      <c r="AH207" s="194">
        <f t="shared" si="341"/>
        <v>0</v>
      </c>
      <c r="AI207" s="141"/>
      <c r="AJ207" s="20">
        <f t="shared" si="323"/>
        <v>0</v>
      </c>
      <c r="AK207" s="142"/>
      <c r="AL207" s="215">
        <f t="shared" si="324"/>
        <v>1</v>
      </c>
      <c r="AM207" s="194">
        <f t="shared" si="342"/>
        <v>0</v>
      </c>
      <c r="AN207" s="141"/>
      <c r="AO207" s="143">
        <f t="shared" si="325"/>
        <v>0</v>
      </c>
      <c r="AP207" s="208">
        <f t="shared" si="343"/>
        <v>0</v>
      </c>
      <c r="AQ207" s="11" t="str">
        <f t="shared" si="344"/>
        <v xml:space="preserve"> </v>
      </c>
      <c r="AR207" s="230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5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5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8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2" t="s">
        <v>148</v>
      </c>
      <c r="F208" s="302"/>
      <c r="G208" s="67"/>
      <c r="H208" s="72"/>
      <c r="I208" s="27"/>
      <c r="J208" s="195">
        <f>27%</f>
        <v>0.27</v>
      </c>
      <c r="K208" s="214">
        <f t="shared" si="336"/>
        <v>0</v>
      </c>
      <c r="L208" s="20">
        <f t="shared" si="313"/>
        <v>0</v>
      </c>
      <c r="M208" s="73">
        <f t="shared" si="314"/>
        <v>0</v>
      </c>
      <c r="N208" s="215">
        <f>100%</f>
        <v>1</v>
      </c>
      <c r="O208" s="194">
        <f t="shared" si="337"/>
        <v>0</v>
      </c>
      <c r="P208" s="141"/>
      <c r="Q208" s="20">
        <f t="shared" si="315"/>
        <v>0</v>
      </c>
      <c r="R208" s="142"/>
      <c r="S208" s="215">
        <f>100%</f>
        <v>1</v>
      </c>
      <c r="T208" s="194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5">
        <f t="shared" si="319"/>
        <v>0.27</v>
      </c>
      <c r="AD208" s="214">
        <f t="shared" si="340"/>
        <v>0</v>
      </c>
      <c r="AE208" s="20">
        <f t="shared" si="320"/>
        <v>0</v>
      </c>
      <c r="AF208" s="21">
        <f t="shared" si="321"/>
        <v>0</v>
      </c>
      <c r="AG208" s="215">
        <f t="shared" si="322"/>
        <v>1</v>
      </c>
      <c r="AH208" s="194">
        <f t="shared" si="341"/>
        <v>0</v>
      </c>
      <c r="AI208" s="141"/>
      <c r="AJ208" s="20">
        <f t="shared" si="323"/>
        <v>0</v>
      </c>
      <c r="AK208" s="142"/>
      <c r="AL208" s="215">
        <f t="shared" si="324"/>
        <v>1</v>
      </c>
      <c r="AM208" s="194">
        <f t="shared" si="342"/>
        <v>0</v>
      </c>
      <c r="AN208" s="141"/>
      <c r="AO208" s="143">
        <f t="shared" si="325"/>
        <v>0</v>
      </c>
      <c r="AP208" s="208">
        <f t="shared" si="343"/>
        <v>0</v>
      </c>
      <c r="AQ208" s="11" t="str">
        <f t="shared" si="344"/>
        <v xml:space="preserve"> </v>
      </c>
      <c r="AR208" s="230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5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5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8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2" t="s">
        <v>148</v>
      </c>
      <c r="F209" s="302"/>
      <c r="G209" s="67"/>
      <c r="H209" s="72"/>
      <c r="I209" s="27"/>
      <c r="J209" s="195">
        <f>27%</f>
        <v>0.27</v>
      </c>
      <c r="K209" s="214">
        <f t="shared" si="336"/>
        <v>0</v>
      </c>
      <c r="L209" s="20">
        <f t="shared" si="313"/>
        <v>0</v>
      </c>
      <c r="M209" s="73">
        <f t="shared" si="314"/>
        <v>0</v>
      </c>
      <c r="N209" s="215">
        <f>100%</f>
        <v>1</v>
      </c>
      <c r="O209" s="194">
        <f t="shared" si="337"/>
        <v>0</v>
      </c>
      <c r="P209" s="141"/>
      <c r="Q209" s="20">
        <f t="shared" si="315"/>
        <v>0</v>
      </c>
      <c r="R209" s="142"/>
      <c r="S209" s="215">
        <f>100%</f>
        <v>1</v>
      </c>
      <c r="T209" s="194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5">
        <f t="shared" si="319"/>
        <v>0.27</v>
      </c>
      <c r="AD209" s="214">
        <f t="shared" si="340"/>
        <v>0</v>
      </c>
      <c r="AE209" s="20">
        <f t="shared" si="320"/>
        <v>0</v>
      </c>
      <c r="AF209" s="21">
        <f t="shared" si="321"/>
        <v>0</v>
      </c>
      <c r="AG209" s="215">
        <f t="shared" si="322"/>
        <v>1</v>
      </c>
      <c r="AH209" s="194">
        <f t="shared" si="341"/>
        <v>0</v>
      </c>
      <c r="AI209" s="141"/>
      <c r="AJ209" s="20">
        <f t="shared" si="323"/>
        <v>0</v>
      </c>
      <c r="AK209" s="142"/>
      <c r="AL209" s="215">
        <f t="shared" si="324"/>
        <v>1</v>
      </c>
      <c r="AM209" s="194">
        <f t="shared" si="342"/>
        <v>0</v>
      </c>
      <c r="AN209" s="141"/>
      <c r="AO209" s="143">
        <f t="shared" si="325"/>
        <v>0</v>
      </c>
      <c r="AP209" s="208">
        <f t="shared" si="343"/>
        <v>0</v>
      </c>
      <c r="AQ209" s="11" t="str">
        <f t="shared" si="344"/>
        <v xml:space="preserve"> </v>
      </c>
      <c r="AR209" s="230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5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5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8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2" t="s">
        <v>148</v>
      </c>
      <c r="F210" s="302"/>
      <c r="G210" s="67"/>
      <c r="H210" s="72"/>
      <c r="I210" s="27"/>
      <c r="J210" s="195">
        <f>27%</f>
        <v>0.27</v>
      </c>
      <c r="K210" s="214">
        <f t="shared" si="336"/>
        <v>0</v>
      </c>
      <c r="L210" s="20">
        <f t="shared" si="313"/>
        <v>0</v>
      </c>
      <c r="M210" s="73">
        <f t="shared" si="314"/>
        <v>0</v>
      </c>
      <c r="N210" s="215">
        <f>100%</f>
        <v>1</v>
      </c>
      <c r="O210" s="194">
        <f t="shared" si="337"/>
        <v>0</v>
      </c>
      <c r="P210" s="141"/>
      <c r="Q210" s="20">
        <f t="shared" si="315"/>
        <v>0</v>
      </c>
      <c r="R210" s="142"/>
      <c r="S210" s="215">
        <f>100%</f>
        <v>1</v>
      </c>
      <c r="T210" s="194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5">
        <f t="shared" si="319"/>
        <v>0.27</v>
      </c>
      <c r="AD210" s="214">
        <f t="shared" si="340"/>
        <v>0</v>
      </c>
      <c r="AE210" s="20">
        <f t="shared" si="320"/>
        <v>0</v>
      </c>
      <c r="AF210" s="21">
        <f t="shared" si="321"/>
        <v>0</v>
      </c>
      <c r="AG210" s="215">
        <f t="shared" si="322"/>
        <v>1</v>
      </c>
      <c r="AH210" s="194">
        <f t="shared" si="341"/>
        <v>0</v>
      </c>
      <c r="AI210" s="141"/>
      <c r="AJ210" s="20">
        <f t="shared" si="323"/>
        <v>0</v>
      </c>
      <c r="AK210" s="142"/>
      <c r="AL210" s="215">
        <f t="shared" si="324"/>
        <v>1</v>
      </c>
      <c r="AM210" s="194">
        <f t="shared" si="342"/>
        <v>0</v>
      </c>
      <c r="AN210" s="141"/>
      <c r="AO210" s="143">
        <f t="shared" si="325"/>
        <v>0</v>
      </c>
      <c r="AP210" s="208">
        <f t="shared" si="343"/>
        <v>0</v>
      </c>
      <c r="AQ210" s="11" t="str">
        <f t="shared" si="344"/>
        <v xml:space="preserve"> </v>
      </c>
      <c r="AR210" s="230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5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5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8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2" t="s">
        <v>148</v>
      </c>
      <c r="F211" s="302"/>
      <c r="G211" s="67"/>
      <c r="H211" s="72"/>
      <c r="I211" s="27"/>
      <c r="J211" s="195">
        <f>27%</f>
        <v>0.27</v>
      </c>
      <c r="K211" s="214">
        <f t="shared" si="336"/>
        <v>0</v>
      </c>
      <c r="L211" s="20">
        <f t="shared" si="313"/>
        <v>0</v>
      </c>
      <c r="M211" s="73">
        <f t="shared" si="314"/>
        <v>0</v>
      </c>
      <c r="N211" s="215">
        <f>100%</f>
        <v>1</v>
      </c>
      <c r="O211" s="194">
        <f t="shared" si="337"/>
        <v>0</v>
      </c>
      <c r="P211" s="141"/>
      <c r="Q211" s="20">
        <f t="shared" si="315"/>
        <v>0</v>
      </c>
      <c r="R211" s="142"/>
      <c r="S211" s="215">
        <f>100%</f>
        <v>1</v>
      </c>
      <c r="T211" s="194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5">
        <f t="shared" si="319"/>
        <v>0.27</v>
      </c>
      <c r="AD211" s="214">
        <f t="shared" si="340"/>
        <v>0</v>
      </c>
      <c r="AE211" s="20">
        <f t="shared" si="320"/>
        <v>0</v>
      </c>
      <c r="AF211" s="21">
        <f t="shared" si="321"/>
        <v>0</v>
      </c>
      <c r="AG211" s="215">
        <f t="shared" si="322"/>
        <v>1</v>
      </c>
      <c r="AH211" s="194">
        <f t="shared" si="341"/>
        <v>0</v>
      </c>
      <c r="AI211" s="141"/>
      <c r="AJ211" s="20">
        <f t="shared" si="323"/>
        <v>0</v>
      </c>
      <c r="AK211" s="142"/>
      <c r="AL211" s="215">
        <f t="shared" si="324"/>
        <v>1</v>
      </c>
      <c r="AM211" s="194">
        <f t="shared" si="342"/>
        <v>0</v>
      </c>
      <c r="AN211" s="141"/>
      <c r="AO211" s="143">
        <f t="shared" si="325"/>
        <v>0</v>
      </c>
      <c r="AP211" s="208">
        <f t="shared" si="343"/>
        <v>0</v>
      </c>
      <c r="AQ211" s="11" t="str">
        <f t="shared" si="344"/>
        <v xml:space="preserve"> </v>
      </c>
      <c r="AR211" s="230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5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5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8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2" t="s">
        <v>148</v>
      </c>
      <c r="F212" s="302"/>
      <c r="G212" s="67"/>
      <c r="H212" s="72"/>
      <c r="I212" s="27"/>
      <c r="J212" s="195">
        <f>27%</f>
        <v>0.27</v>
      </c>
      <c r="K212" s="214">
        <f t="shared" si="336"/>
        <v>0</v>
      </c>
      <c r="L212" s="20">
        <f t="shared" si="313"/>
        <v>0</v>
      </c>
      <c r="M212" s="73">
        <f t="shared" si="314"/>
        <v>0</v>
      </c>
      <c r="N212" s="215">
        <f>100%</f>
        <v>1</v>
      </c>
      <c r="O212" s="194">
        <f t="shared" si="337"/>
        <v>0</v>
      </c>
      <c r="P212" s="141"/>
      <c r="Q212" s="20">
        <f t="shared" si="315"/>
        <v>0</v>
      </c>
      <c r="R212" s="142"/>
      <c r="S212" s="215">
        <f>100%</f>
        <v>1</v>
      </c>
      <c r="T212" s="194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5">
        <f t="shared" si="319"/>
        <v>0.27</v>
      </c>
      <c r="AD212" s="214">
        <f t="shared" si="340"/>
        <v>0</v>
      </c>
      <c r="AE212" s="20">
        <f t="shared" si="320"/>
        <v>0</v>
      </c>
      <c r="AF212" s="21">
        <f t="shared" si="321"/>
        <v>0</v>
      </c>
      <c r="AG212" s="215">
        <f t="shared" si="322"/>
        <v>1</v>
      </c>
      <c r="AH212" s="194">
        <f t="shared" si="341"/>
        <v>0</v>
      </c>
      <c r="AI212" s="141"/>
      <c r="AJ212" s="20">
        <f t="shared" si="323"/>
        <v>0</v>
      </c>
      <c r="AK212" s="142"/>
      <c r="AL212" s="215">
        <f t="shared" si="324"/>
        <v>1</v>
      </c>
      <c r="AM212" s="194">
        <f t="shared" si="342"/>
        <v>0</v>
      </c>
      <c r="AN212" s="141"/>
      <c r="AO212" s="143">
        <f t="shared" si="325"/>
        <v>0</v>
      </c>
      <c r="AP212" s="208">
        <f t="shared" si="343"/>
        <v>0</v>
      </c>
      <c r="AQ212" s="11" t="str">
        <f t="shared" si="344"/>
        <v xml:space="preserve"> </v>
      </c>
      <c r="AR212" s="230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5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5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8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2" t="s">
        <v>148</v>
      </c>
      <c r="F213" s="302"/>
      <c r="G213" s="67"/>
      <c r="H213" s="72"/>
      <c r="I213" s="27"/>
      <c r="J213" s="195">
        <f>27%</f>
        <v>0.27</v>
      </c>
      <c r="K213" s="214">
        <f t="shared" si="336"/>
        <v>0</v>
      </c>
      <c r="L213" s="20">
        <f t="shared" si="313"/>
        <v>0</v>
      </c>
      <c r="M213" s="73">
        <f t="shared" si="314"/>
        <v>0</v>
      </c>
      <c r="N213" s="215">
        <f>100%</f>
        <v>1</v>
      </c>
      <c r="O213" s="194">
        <f t="shared" si="337"/>
        <v>0</v>
      </c>
      <c r="P213" s="141"/>
      <c r="Q213" s="20">
        <f t="shared" si="315"/>
        <v>0</v>
      </c>
      <c r="R213" s="142"/>
      <c r="S213" s="215">
        <f>100%</f>
        <v>1</v>
      </c>
      <c r="T213" s="194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5">
        <f t="shared" si="319"/>
        <v>0.27</v>
      </c>
      <c r="AD213" s="214">
        <f t="shared" si="340"/>
        <v>0</v>
      </c>
      <c r="AE213" s="20">
        <f t="shared" si="320"/>
        <v>0</v>
      </c>
      <c r="AF213" s="21">
        <f t="shared" si="321"/>
        <v>0</v>
      </c>
      <c r="AG213" s="215">
        <f t="shared" si="322"/>
        <v>1</v>
      </c>
      <c r="AH213" s="194">
        <f t="shared" si="341"/>
        <v>0</v>
      </c>
      <c r="AI213" s="141"/>
      <c r="AJ213" s="20">
        <f t="shared" si="323"/>
        <v>0</v>
      </c>
      <c r="AK213" s="142"/>
      <c r="AL213" s="215">
        <f t="shared" si="324"/>
        <v>1</v>
      </c>
      <c r="AM213" s="194">
        <f t="shared" si="342"/>
        <v>0</v>
      </c>
      <c r="AN213" s="141"/>
      <c r="AO213" s="143">
        <f t="shared" si="325"/>
        <v>0</v>
      </c>
      <c r="AP213" s="208">
        <f t="shared" si="343"/>
        <v>0</v>
      </c>
      <c r="AQ213" s="11" t="str">
        <f t="shared" si="344"/>
        <v xml:space="preserve"> </v>
      </c>
      <c r="AR213" s="230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5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5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8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2" t="s">
        <v>148</v>
      </c>
      <c r="F214" s="302"/>
      <c r="G214" s="67"/>
      <c r="H214" s="72"/>
      <c r="I214" s="27"/>
      <c r="J214" s="195">
        <f>27%</f>
        <v>0.27</v>
      </c>
      <c r="K214" s="214">
        <f t="shared" si="336"/>
        <v>0</v>
      </c>
      <c r="L214" s="20">
        <f t="shared" si="313"/>
        <v>0</v>
      </c>
      <c r="M214" s="73">
        <f t="shared" si="314"/>
        <v>0</v>
      </c>
      <c r="N214" s="215">
        <f>100%</f>
        <v>1</v>
      </c>
      <c r="O214" s="194">
        <f t="shared" si="337"/>
        <v>0</v>
      </c>
      <c r="P214" s="141"/>
      <c r="Q214" s="20">
        <f t="shared" si="315"/>
        <v>0</v>
      </c>
      <c r="R214" s="142"/>
      <c r="S214" s="215">
        <f>100%</f>
        <v>1</v>
      </c>
      <c r="T214" s="194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5">
        <f t="shared" si="319"/>
        <v>0.27</v>
      </c>
      <c r="AD214" s="214">
        <f t="shared" si="340"/>
        <v>0</v>
      </c>
      <c r="AE214" s="20">
        <f t="shared" si="320"/>
        <v>0</v>
      </c>
      <c r="AF214" s="21">
        <f t="shared" si="321"/>
        <v>0</v>
      </c>
      <c r="AG214" s="215">
        <f t="shared" si="322"/>
        <v>1</v>
      </c>
      <c r="AH214" s="194">
        <f t="shared" si="341"/>
        <v>0</v>
      </c>
      <c r="AI214" s="141"/>
      <c r="AJ214" s="20">
        <f t="shared" si="323"/>
        <v>0</v>
      </c>
      <c r="AK214" s="142"/>
      <c r="AL214" s="215">
        <f t="shared" si="324"/>
        <v>1</v>
      </c>
      <c r="AM214" s="194">
        <f t="shared" si="342"/>
        <v>0</v>
      </c>
      <c r="AN214" s="141"/>
      <c r="AO214" s="143">
        <f t="shared" si="325"/>
        <v>0</v>
      </c>
      <c r="AP214" s="208">
        <f t="shared" si="343"/>
        <v>0</v>
      </c>
      <c r="AQ214" s="11" t="str">
        <f t="shared" si="344"/>
        <v xml:space="preserve"> </v>
      </c>
      <c r="AR214" s="230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5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5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8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2" t="s">
        <v>148</v>
      </c>
      <c r="F215" s="302"/>
      <c r="G215" s="67"/>
      <c r="H215" s="72"/>
      <c r="I215" s="27"/>
      <c r="J215" s="195">
        <f>27%</f>
        <v>0.27</v>
      </c>
      <c r="K215" s="214">
        <f t="shared" si="336"/>
        <v>0</v>
      </c>
      <c r="L215" s="20">
        <f t="shared" si="313"/>
        <v>0</v>
      </c>
      <c r="M215" s="73">
        <f t="shared" si="314"/>
        <v>0</v>
      </c>
      <c r="N215" s="215">
        <f>100%</f>
        <v>1</v>
      </c>
      <c r="O215" s="194">
        <f t="shared" si="337"/>
        <v>0</v>
      </c>
      <c r="P215" s="141"/>
      <c r="Q215" s="20">
        <f t="shared" si="315"/>
        <v>0</v>
      </c>
      <c r="R215" s="142"/>
      <c r="S215" s="215">
        <f>100%</f>
        <v>1</v>
      </c>
      <c r="T215" s="194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5">
        <f t="shared" si="319"/>
        <v>0.27</v>
      </c>
      <c r="AD215" s="214">
        <f t="shared" si="340"/>
        <v>0</v>
      </c>
      <c r="AE215" s="20">
        <f t="shared" si="320"/>
        <v>0</v>
      </c>
      <c r="AF215" s="21">
        <f t="shared" si="321"/>
        <v>0</v>
      </c>
      <c r="AG215" s="215">
        <f t="shared" si="322"/>
        <v>1</v>
      </c>
      <c r="AH215" s="194">
        <f t="shared" si="341"/>
        <v>0</v>
      </c>
      <c r="AI215" s="141"/>
      <c r="AJ215" s="20">
        <f t="shared" si="323"/>
        <v>0</v>
      </c>
      <c r="AK215" s="142"/>
      <c r="AL215" s="215">
        <f t="shared" si="324"/>
        <v>1</v>
      </c>
      <c r="AM215" s="194">
        <f t="shared" si="342"/>
        <v>0</v>
      </c>
      <c r="AN215" s="141"/>
      <c r="AO215" s="143">
        <f t="shared" si="325"/>
        <v>0</v>
      </c>
      <c r="AP215" s="208">
        <f t="shared" si="343"/>
        <v>0</v>
      </c>
      <c r="AQ215" s="11" t="str">
        <f t="shared" si="344"/>
        <v xml:space="preserve"> </v>
      </c>
      <c r="AR215" s="230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5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5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8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2" t="s">
        <v>148</v>
      </c>
      <c r="F216" s="302"/>
      <c r="G216" s="67"/>
      <c r="H216" s="72"/>
      <c r="I216" s="27"/>
      <c r="J216" s="195">
        <f>27%</f>
        <v>0.27</v>
      </c>
      <c r="K216" s="214">
        <f t="shared" si="336"/>
        <v>0</v>
      </c>
      <c r="L216" s="20">
        <f t="shared" si="313"/>
        <v>0</v>
      </c>
      <c r="M216" s="73">
        <f t="shared" si="314"/>
        <v>0</v>
      </c>
      <c r="N216" s="215">
        <f>100%</f>
        <v>1</v>
      </c>
      <c r="O216" s="194">
        <f t="shared" si="337"/>
        <v>0</v>
      </c>
      <c r="P216" s="141"/>
      <c r="Q216" s="20">
        <f t="shared" si="315"/>
        <v>0</v>
      </c>
      <c r="R216" s="142"/>
      <c r="S216" s="215">
        <f>100%</f>
        <v>1</v>
      </c>
      <c r="T216" s="194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5">
        <f t="shared" si="319"/>
        <v>0.27</v>
      </c>
      <c r="AD216" s="214">
        <f t="shared" si="340"/>
        <v>0</v>
      </c>
      <c r="AE216" s="20">
        <f t="shared" si="320"/>
        <v>0</v>
      </c>
      <c r="AF216" s="21">
        <f t="shared" si="321"/>
        <v>0</v>
      </c>
      <c r="AG216" s="215">
        <f t="shared" si="322"/>
        <v>1</v>
      </c>
      <c r="AH216" s="194">
        <f t="shared" si="341"/>
        <v>0</v>
      </c>
      <c r="AI216" s="141"/>
      <c r="AJ216" s="20">
        <f t="shared" si="323"/>
        <v>0</v>
      </c>
      <c r="AK216" s="142"/>
      <c r="AL216" s="215">
        <f t="shared" si="324"/>
        <v>1</v>
      </c>
      <c r="AM216" s="194">
        <f t="shared" si="342"/>
        <v>0</v>
      </c>
      <c r="AN216" s="141"/>
      <c r="AO216" s="143">
        <f t="shared" si="325"/>
        <v>0</v>
      </c>
      <c r="AP216" s="208">
        <f t="shared" si="343"/>
        <v>0</v>
      </c>
      <c r="AQ216" s="11" t="str">
        <f t="shared" si="344"/>
        <v xml:space="preserve"> </v>
      </c>
      <c r="AR216" s="230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5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5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8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2" t="s">
        <v>148</v>
      </c>
      <c r="F217" s="302"/>
      <c r="G217" s="67"/>
      <c r="H217" s="72"/>
      <c r="I217" s="27"/>
      <c r="J217" s="195">
        <f>27%</f>
        <v>0.27</v>
      </c>
      <c r="K217" s="214">
        <f t="shared" si="336"/>
        <v>0</v>
      </c>
      <c r="L217" s="20">
        <f t="shared" si="313"/>
        <v>0</v>
      </c>
      <c r="M217" s="73">
        <f t="shared" si="314"/>
        <v>0</v>
      </c>
      <c r="N217" s="215">
        <f>100%</f>
        <v>1</v>
      </c>
      <c r="O217" s="194">
        <f t="shared" si="337"/>
        <v>0</v>
      </c>
      <c r="P217" s="141"/>
      <c r="Q217" s="20">
        <f t="shared" si="315"/>
        <v>0</v>
      </c>
      <c r="R217" s="142"/>
      <c r="S217" s="215">
        <f>100%</f>
        <v>1</v>
      </c>
      <c r="T217" s="194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5">
        <f t="shared" si="319"/>
        <v>0.27</v>
      </c>
      <c r="AD217" s="214">
        <f t="shared" si="340"/>
        <v>0</v>
      </c>
      <c r="AE217" s="20">
        <f t="shared" si="320"/>
        <v>0</v>
      </c>
      <c r="AF217" s="21">
        <f t="shared" si="321"/>
        <v>0</v>
      </c>
      <c r="AG217" s="215">
        <f t="shared" si="322"/>
        <v>1</v>
      </c>
      <c r="AH217" s="194">
        <f t="shared" si="341"/>
        <v>0</v>
      </c>
      <c r="AI217" s="141"/>
      <c r="AJ217" s="20">
        <f t="shared" si="323"/>
        <v>0</v>
      </c>
      <c r="AK217" s="142"/>
      <c r="AL217" s="215">
        <f t="shared" si="324"/>
        <v>1</v>
      </c>
      <c r="AM217" s="194">
        <f t="shared" si="342"/>
        <v>0</v>
      </c>
      <c r="AN217" s="141"/>
      <c r="AO217" s="143">
        <f t="shared" si="325"/>
        <v>0</v>
      </c>
      <c r="AP217" s="208">
        <f t="shared" si="343"/>
        <v>0</v>
      </c>
      <c r="AQ217" s="11" t="str">
        <f t="shared" si="344"/>
        <v xml:space="preserve"> </v>
      </c>
      <c r="AR217" s="230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5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5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8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2" t="s">
        <v>148</v>
      </c>
      <c r="F218" s="302"/>
      <c r="G218" s="67"/>
      <c r="H218" s="72"/>
      <c r="I218" s="27"/>
      <c r="J218" s="195">
        <f>27%</f>
        <v>0.27</v>
      </c>
      <c r="K218" s="214">
        <f t="shared" si="336"/>
        <v>0</v>
      </c>
      <c r="L218" s="20">
        <f t="shared" si="313"/>
        <v>0</v>
      </c>
      <c r="M218" s="73">
        <f t="shared" si="314"/>
        <v>0</v>
      </c>
      <c r="N218" s="215">
        <f>100%</f>
        <v>1</v>
      </c>
      <c r="O218" s="194">
        <f t="shared" si="337"/>
        <v>0</v>
      </c>
      <c r="P218" s="141"/>
      <c r="Q218" s="20">
        <f t="shared" si="315"/>
        <v>0</v>
      </c>
      <c r="R218" s="142"/>
      <c r="S218" s="215">
        <f>100%</f>
        <v>1</v>
      </c>
      <c r="T218" s="194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5">
        <f t="shared" si="319"/>
        <v>0.27</v>
      </c>
      <c r="AD218" s="214">
        <f t="shared" si="340"/>
        <v>0</v>
      </c>
      <c r="AE218" s="20">
        <f t="shared" si="320"/>
        <v>0</v>
      </c>
      <c r="AF218" s="21">
        <f t="shared" si="321"/>
        <v>0</v>
      </c>
      <c r="AG218" s="215">
        <f t="shared" si="322"/>
        <v>1</v>
      </c>
      <c r="AH218" s="194">
        <f t="shared" si="341"/>
        <v>0</v>
      </c>
      <c r="AI218" s="141"/>
      <c r="AJ218" s="20">
        <f t="shared" si="323"/>
        <v>0</v>
      </c>
      <c r="AK218" s="142"/>
      <c r="AL218" s="215">
        <f t="shared" si="324"/>
        <v>1</v>
      </c>
      <c r="AM218" s="194">
        <f t="shared" si="342"/>
        <v>0</v>
      </c>
      <c r="AN218" s="141"/>
      <c r="AO218" s="143">
        <f t="shared" si="325"/>
        <v>0</v>
      </c>
      <c r="AP218" s="208">
        <f t="shared" si="343"/>
        <v>0</v>
      </c>
      <c r="AQ218" s="11" t="str">
        <f t="shared" si="344"/>
        <v xml:space="preserve"> </v>
      </c>
      <c r="AR218" s="230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5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5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8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2" t="s">
        <v>148</v>
      </c>
      <c r="F219" s="302"/>
      <c r="G219" s="67"/>
      <c r="H219" s="72"/>
      <c r="I219" s="27"/>
      <c r="J219" s="195">
        <f>27%</f>
        <v>0.27</v>
      </c>
      <c r="K219" s="214">
        <f t="shared" si="336"/>
        <v>0</v>
      </c>
      <c r="L219" s="20">
        <f t="shared" si="313"/>
        <v>0</v>
      </c>
      <c r="M219" s="73">
        <f t="shared" si="314"/>
        <v>0</v>
      </c>
      <c r="N219" s="215">
        <f>100%</f>
        <v>1</v>
      </c>
      <c r="O219" s="194">
        <f t="shared" si="337"/>
        <v>0</v>
      </c>
      <c r="P219" s="141"/>
      <c r="Q219" s="20">
        <f t="shared" si="315"/>
        <v>0</v>
      </c>
      <c r="R219" s="142"/>
      <c r="S219" s="215">
        <f>100%</f>
        <v>1</v>
      </c>
      <c r="T219" s="194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5">
        <f t="shared" si="319"/>
        <v>0.27</v>
      </c>
      <c r="AD219" s="214">
        <f t="shared" si="340"/>
        <v>0</v>
      </c>
      <c r="AE219" s="20">
        <f t="shared" si="320"/>
        <v>0</v>
      </c>
      <c r="AF219" s="21">
        <f t="shared" si="321"/>
        <v>0</v>
      </c>
      <c r="AG219" s="215">
        <f t="shared" si="322"/>
        <v>1</v>
      </c>
      <c r="AH219" s="194">
        <f t="shared" si="341"/>
        <v>0</v>
      </c>
      <c r="AI219" s="141"/>
      <c r="AJ219" s="20">
        <f t="shared" si="323"/>
        <v>0</v>
      </c>
      <c r="AK219" s="142"/>
      <c r="AL219" s="215">
        <f t="shared" si="324"/>
        <v>1</v>
      </c>
      <c r="AM219" s="194">
        <f t="shared" si="342"/>
        <v>0</v>
      </c>
      <c r="AN219" s="141"/>
      <c r="AO219" s="143">
        <f t="shared" si="325"/>
        <v>0</v>
      </c>
      <c r="AP219" s="208">
        <f>AH219-O219</f>
        <v>0</v>
      </c>
      <c r="AQ219" s="11" t="str">
        <f t="shared" si="344"/>
        <v xml:space="preserve"> </v>
      </c>
      <c r="AR219" s="230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5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5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8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03" t="s">
        <v>13</v>
      </c>
      <c r="E220" s="304"/>
      <c r="F220" s="305"/>
      <c r="G220" s="65"/>
      <c r="H220" s="70"/>
      <c r="I220" s="26"/>
      <c r="J220" s="26"/>
      <c r="K220" s="133"/>
      <c r="L220" s="5"/>
      <c r="M220" s="71">
        <f>O220+Q220</f>
        <v>0</v>
      </c>
      <c r="N220" s="216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6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6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6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9"/>
      <c r="AQ220" s="11" t="str">
        <f t="shared" si="344"/>
        <v xml:space="preserve"> </v>
      </c>
      <c r="AR220" s="230"/>
      <c r="AS220" s="23"/>
      <c r="AT220" s="26"/>
      <c r="AU220" s="26"/>
      <c r="AV220" s="5"/>
      <c r="AW220" s="6">
        <f>AY220+BA220</f>
        <v>0</v>
      </c>
      <c r="AX220" s="216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6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9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2" t="s">
        <v>148</v>
      </c>
      <c r="F221" s="302"/>
      <c r="G221" s="67"/>
      <c r="H221" s="72"/>
      <c r="I221" s="27"/>
      <c r="J221" s="195">
        <f>27%</f>
        <v>0.27</v>
      </c>
      <c r="K221" s="214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5">
        <f>100%</f>
        <v>1</v>
      </c>
      <c r="O221" s="194">
        <f>ROUND((M221*N221),0)</f>
        <v>0</v>
      </c>
      <c r="P221" s="141"/>
      <c r="Q221" s="20">
        <f t="shared" ref="Q221:Q240" si="351">M221-O221</f>
        <v>0</v>
      </c>
      <c r="R221" s="142"/>
      <c r="S221" s="215">
        <f>100%</f>
        <v>1</v>
      </c>
      <c r="T221" s="194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5">
        <f t="shared" ref="AC221:AC240" si="355">J221</f>
        <v>0.27</v>
      </c>
      <c r="AD221" s="214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5">
        <f t="shared" ref="AG221:AG240" si="358">N221</f>
        <v>1</v>
      </c>
      <c r="AH221" s="194">
        <f>ROUND((AF221*AG221),0)</f>
        <v>0</v>
      </c>
      <c r="AI221" s="141"/>
      <c r="AJ221" s="20">
        <f t="shared" ref="AJ221:AJ240" si="359">AF221-AH221</f>
        <v>0</v>
      </c>
      <c r="AK221" s="142"/>
      <c r="AL221" s="215">
        <f t="shared" ref="AL221:AL240" si="360">S221</f>
        <v>1</v>
      </c>
      <c r="AM221" s="194">
        <f>ROUND((AL221*AH221),0)</f>
        <v>0</v>
      </c>
      <c r="AN221" s="141"/>
      <c r="AO221" s="143">
        <f t="shared" ref="AO221:AO240" si="361">AH221-AM221</f>
        <v>0</v>
      </c>
      <c r="AP221" s="208">
        <f>AH221-O221</f>
        <v>0</v>
      </c>
      <c r="AQ221" s="11" t="str">
        <f t="shared" si="344"/>
        <v xml:space="preserve"> </v>
      </c>
      <c r="AR221" s="230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5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5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8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2" t="s">
        <v>148</v>
      </c>
      <c r="F222" s="302"/>
      <c r="G222" s="67"/>
      <c r="H222" s="72"/>
      <c r="I222" s="27"/>
      <c r="J222" s="195">
        <f>27%</f>
        <v>0.27</v>
      </c>
      <c r="K222" s="214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5">
        <f>100%</f>
        <v>1</v>
      </c>
      <c r="O222" s="194">
        <f t="shared" ref="O222:O240" si="373">ROUND((M222*N222),0)</f>
        <v>0</v>
      </c>
      <c r="P222" s="141"/>
      <c r="Q222" s="20">
        <f t="shared" si="351"/>
        <v>0</v>
      </c>
      <c r="R222" s="142"/>
      <c r="S222" s="215">
        <f>100%</f>
        <v>1</v>
      </c>
      <c r="T222" s="194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5">
        <f t="shared" si="355"/>
        <v>0.27</v>
      </c>
      <c r="AD222" s="214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5">
        <f t="shared" si="358"/>
        <v>1</v>
      </c>
      <c r="AH222" s="194">
        <f t="shared" ref="AH222:AH240" si="376">ROUND((AF222*AG222),0)</f>
        <v>0</v>
      </c>
      <c r="AI222" s="141"/>
      <c r="AJ222" s="20">
        <f t="shared" si="359"/>
        <v>0</v>
      </c>
      <c r="AK222" s="142"/>
      <c r="AL222" s="215">
        <f t="shared" si="360"/>
        <v>1</v>
      </c>
      <c r="AM222" s="194">
        <f t="shared" ref="AM222:AM240" si="377">ROUND((AL222*AH222),0)</f>
        <v>0</v>
      </c>
      <c r="AN222" s="141"/>
      <c r="AO222" s="143">
        <f t="shared" si="361"/>
        <v>0</v>
      </c>
      <c r="AP222" s="208">
        <f t="shared" ref="AP222:AP239" si="378">AH222-O222</f>
        <v>0</v>
      </c>
      <c r="AQ222" s="11" t="str">
        <f t="shared" si="344"/>
        <v xml:space="preserve"> </v>
      </c>
      <c r="AR222" s="230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5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5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8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2" t="s">
        <v>148</v>
      </c>
      <c r="F223" s="302"/>
      <c r="G223" s="67"/>
      <c r="H223" s="72"/>
      <c r="I223" s="27"/>
      <c r="J223" s="195">
        <f>27%</f>
        <v>0.27</v>
      </c>
      <c r="K223" s="214">
        <f t="shared" si="372"/>
        <v>0</v>
      </c>
      <c r="L223" s="20">
        <f t="shared" si="349"/>
        <v>0</v>
      </c>
      <c r="M223" s="73">
        <f t="shared" si="350"/>
        <v>0</v>
      </c>
      <c r="N223" s="215">
        <f>100%</f>
        <v>1</v>
      </c>
      <c r="O223" s="194">
        <f t="shared" si="373"/>
        <v>0</v>
      </c>
      <c r="P223" s="141"/>
      <c r="Q223" s="20">
        <f t="shared" si="351"/>
        <v>0</v>
      </c>
      <c r="R223" s="142"/>
      <c r="S223" s="215">
        <f>100%</f>
        <v>1</v>
      </c>
      <c r="T223" s="194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5">
        <f t="shared" si="355"/>
        <v>0.27</v>
      </c>
      <c r="AD223" s="214">
        <f t="shared" si="375"/>
        <v>0</v>
      </c>
      <c r="AE223" s="20">
        <f t="shared" si="356"/>
        <v>0</v>
      </c>
      <c r="AF223" s="21">
        <f t="shared" si="357"/>
        <v>0</v>
      </c>
      <c r="AG223" s="215">
        <f t="shared" si="358"/>
        <v>1</v>
      </c>
      <c r="AH223" s="194">
        <f t="shared" si="376"/>
        <v>0</v>
      </c>
      <c r="AI223" s="141"/>
      <c r="AJ223" s="20">
        <f t="shared" si="359"/>
        <v>0</v>
      </c>
      <c r="AK223" s="142"/>
      <c r="AL223" s="215">
        <f t="shared" si="360"/>
        <v>1</v>
      </c>
      <c r="AM223" s="194">
        <f t="shared" si="377"/>
        <v>0</v>
      </c>
      <c r="AN223" s="141"/>
      <c r="AO223" s="143">
        <f t="shared" si="361"/>
        <v>0</v>
      </c>
      <c r="AP223" s="208">
        <f t="shared" si="378"/>
        <v>0</v>
      </c>
      <c r="AQ223" s="11" t="str">
        <f t="shared" si="344"/>
        <v xml:space="preserve"> </v>
      </c>
      <c r="AR223" s="230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5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5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8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2" t="s">
        <v>148</v>
      </c>
      <c r="F224" s="302"/>
      <c r="G224" s="67"/>
      <c r="H224" s="72"/>
      <c r="I224" s="27"/>
      <c r="J224" s="195">
        <f>27%</f>
        <v>0.27</v>
      </c>
      <c r="K224" s="214">
        <f t="shared" si="372"/>
        <v>0</v>
      </c>
      <c r="L224" s="20">
        <f t="shared" si="349"/>
        <v>0</v>
      </c>
      <c r="M224" s="73">
        <f t="shared" si="350"/>
        <v>0</v>
      </c>
      <c r="N224" s="215">
        <f>100%</f>
        <v>1</v>
      </c>
      <c r="O224" s="194">
        <f t="shared" si="373"/>
        <v>0</v>
      </c>
      <c r="P224" s="141"/>
      <c r="Q224" s="20">
        <f t="shared" si="351"/>
        <v>0</v>
      </c>
      <c r="R224" s="142"/>
      <c r="S224" s="215">
        <f>100%</f>
        <v>1</v>
      </c>
      <c r="T224" s="194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5">
        <f t="shared" si="355"/>
        <v>0.27</v>
      </c>
      <c r="AD224" s="214">
        <f t="shared" si="375"/>
        <v>0</v>
      </c>
      <c r="AE224" s="20">
        <f t="shared" si="356"/>
        <v>0</v>
      </c>
      <c r="AF224" s="21">
        <f t="shared" si="357"/>
        <v>0</v>
      </c>
      <c r="AG224" s="215">
        <f t="shared" si="358"/>
        <v>1</v>
      </c>
      <c r="AH224" s="194">
        <f t="shared" si="376"/>
        <v>0</v>
      </c>
      <c r="AI224" s="141"/>
      <c r="AJ224" s="20">
        <f t="shared" si="359"/>
        <v>0</v>
      </c>
      <c r="AK224" s="142"/>
      <c r="AL224" s="215">
        <f t="shared" si="360"/>
        <v>1</v>
      </c>
      <c r="AM224" s="194">
        <f t="shared" si="377"/>
        <v>0</v>
      </c>
      <c r="AN224" s="141"/>
      <c r="AO224" s="143">
        <f t="shared" si="361"/>
        <v>0</v>
      </c>
      <c r="AP224" s="208">
        <f t="shared" si="378"/>
        <v>0</v>
      </c>
      <c r="AQ224" s="11" t="str">
        <f t="shared" si="344"/>
        <v xml:space="preserve"> </v>
      </c>
      <c r="AR224" s="230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5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5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8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2" t="s">
        <v>148</v>
      </c>
      <c r="F225" s="302"/>
      <c r="G225" s="67"/>
      <c r="H225" s="72"/>
      <c r="I225" s="27"/>
      <c r="J225" s="195">
        <f>27%</f>
        <v>0.27</v>
      </c>
      <c r="K225" s="214">
        <f t="shared" si="372"/>
        <v>0</v>
      </c>
      <c r="L225" s="20">
        <f t="shared" si="349"/>
        <v>0</v>
      </c>
      <c r="M225" s="73">
        <f t="shared" si="350"/>
        <v>0</v>
      </c>
      <c r="N225" s="215">
        <f>100%</f>
        <v>1</v>
      </c>
      <c r="O225" s="194">
        <f t="shared" si="373"/>
        <v>0</v>
      </c>
      <c r="P225" s="141"/>
      <c r="Q225" s="20">
        <f t="shared" si="351"/>
        <v>0</v>
      </c>
      <c r="R225" s="142"/>
      <c r="S225" s="215">
        <f>100%</f>
        <v>1</v>
      </c>
      <c r="T225" s="194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5">
        <f t="shared" si="355"/>
        <v>0.27</v>
      </c>
      <c r="AD225" s="214">
        <f t="shared" si="375"/>
        <v>0</v>
      </c>
      <c r="AE225" s="20">
        <f t="shared" si="356"/>
        <v>0</v>
      </c>
      <c r="AF225" s="21">
        <f t="shared" si="357"/>
        <v>0</v>
      </c>
      <c r="AG225" s="215">
        <f t="shared" si="358"/>
        <v>1</v>
      </c>
      <c r="AH225" s="194">
        <f t="shared" si="376"/>
        <v>0</v>
      </c>
      <c r="AI225" s="141"/>
      <c r="AJ225" s="20">
        <f t="shared" si="359"/>
        <v>0</v>
      </c>
      <c r="AK225" s="142"/>
      <c r="AL225" s="215">
        <f t="shared" si="360"/>
        <v>1</v>
      </c>
      <c r="AM225" s="194">
        <f t="shared" si="377"/>
        <v>0</v>
      </c>
      <c r="AN225" s="141"/>
      <c r="AO225" s="143">
        <f t="shared" si="361"/>
        <v>0</v>
      </c>
      <c r="AP225" s="208">
        <f t="shared" si="378"/>
        <v>0</v>
      </c>
      <c r="AQ225" s="11" t="str">
        <f t="shared" si="344"/>
        <v xml:space="preserve"> </v>
      </c>
      <c r="AR225" s="230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5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5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8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2" t="s">
        <v>148</v>
      </c>
      <c r="F226" s="302"/>
      <c r="G226" s="67"/>
      <c r="H226" s="72"/>
      <c r="I226" s="27"/>
      <c r="J226" s="195">
        <f>27%</f>
        <v>0.27</v>
      </c>
      <c r="K226" s="214">
        <f t="shared" si="372"/>
        <v>0</v>
      </c>
      <c r="L226" s="20">
        <f t="shared" si="349"/>
        <v>0</v>
      </c>
      <c r="M226" s="73">
        <f t="shared" si="350"/>
        <v>0</v>
      </c>
      <c r="N226" s="215">
        <f>100%</f>
        <v>1</v>
      </c>
      <c r="O226" s="194">
        <f t="shared" si="373"/>
        <v>0</v>
      </c>
      <c r="P226" s="141"/>
      <c r="Q226" s="20">
        <f t="shared" si="351"/>
        <v>0</v>
      </c>
      <c r="R226" s="142"/>
      <c r="S226" s="215">
        <f>100%</f>
        <v>1</v>
      </c>
      <c r="T226" s="194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5">
        <f t="shared" si="355"/>
        <v>0.27</v>
      </c>
      <c r="AD226" s="214">
        <f t="shared" si="375"/>
        <v>0</v>
      </c>
      <c r="AE226" s="20">
        <f t="shared" si="356"/>
        <v>0</v>
      </c>
      <c r="AF226" s="21">
        <f t="shared" si="357"/>
        <v>0</v>
      </c>
      <c r="AG226" s="215">
        <f t="shared" si="358"/>
        <v>1</v>
      </c>
      <c r="AH226" s="194">
        <f t="shared" si="376"/>
        <v>0</v>
      </c>
      <c r="AI226" s="141"/>
      <c r="AJ226" s="20">
        <f t="shared" si="359"/>
        <v>0</v>
      </c>
      <c r="AK226" s="142"/>
      <c r="AL226" s="215">
        <f t="shared" si="360"/>
        <v>1</v>
      </c>
      <c r="AM226" s="194">
        <f t="shared" si="377"/>
        <v>0</v>
      </c>
      <c r="AN226" s="141"/>
      <c r="AO226" s="143">
        <f t="shared" si="361"/>
        <v>0</v>
      </c>
      <c r="AP226" s="208">
        <f t="shared" si="378"/>
        <v>0</v>
      </c>
      <c r="AQ226" s="11" t="str">
        <f t="shared" si="344"/>
        <v xml:space="preserve"> </v>
      </c>
      <c r="AR226" s="230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5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5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8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2" t="s">
        <v>148</v>
      </c>
      <c r="F227" s="302"/>
      <c r="G227" s="67"/>
      <c r="H227" s="72"/>
      <c r="I227" s="27"/>
      <c r="J227" s="195">
        <f>27%</f>
        <v>0.27</v>
      </c>
      <c r="K227" s="214">
        <f t="shared" si="372"/>
        <v>0</v>
      </c>
      <c r="L227" s="20">
        <f t="shared" si="349"/>
        <v>0</v>
      </c>
      <c r="M227" s="73">
        <f t="shared" si="350"/>
        <v>0</v>
      </c>
      <c r="N227" s="215">
        <f>100%</f>
        <v>1</v>
      </c>
      <c r="O227" s="194">
        <f t="shared" si="373"/>
        <v>0</v>
      </c>
      <c r="P227" s="141"/>
      <c r="Q227" s="20">
        <f t="shared" si="351"/>
        <v>0</v>
      </c>
      <c r="R227" s="142"/>
      <c r="S227" s="215">
        <f>100%</f>
        <v>1</v>
      </c>
      <c r="T227" s="194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5">
        <f t="shared" si="355"/>
        <v>0.27</v>
      </c>
      <c r="AD227" s="214">
        <f t="shared" si="375"/>
        <v>0</v>
      </c>
      <c r="AE227" s="20">
        <f t="shared" si="356"/>
        <v>0</v>
      </c>
      <c r="AF227" s="21">
        <f t="shared" si="357"/>
        <v>0</v>
      </c>
      <c r="AG227" s="215">
        <f t="shared" si="358"/>
        <v>1</v>
      </c>
      <c r="AH227" s="194">
        <f t="shared" si="376"/>
        <v>0</v>
      </c>
      <c r="AI227" s="141"/>
      <c r="AJ227" s="20">
        <f t="shared" si="359"/>
        <v>0</v>
      </c>
      <c r="AK227" s="142"/>
      <c r="AL227" s="215">
        <f t="shared" si="360"/>
        <v>1</v>
      </c>
      <c r="AM227" s="194">
        <f t="shared" si="377"/>
        <v>0</v>
      </c>
      <c r="AN227" s="141"/>
      <c r="AO227" s="143">
        <f t="shared" si="361"/>
        <v>0</v>
      </c>
      <c r="AP227" s="208">
        <f t="shared" si="378"/>
        <v>0</v>
      </c>
      <c r="AQ227" s="11" t="str">
        <f t="shared" si="344"/>
        <v xml:space="preserve"> </v>
      </c>
      <c r="AR227" s="230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5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5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8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2" t="s">
        <v>148</v>
      </c>
      <c r="F228" s="302"/>
      <c r="G228" s="67"/>
      <c r="H228" s="72"/>
      <c r="I228" s="27"/>
      <c r="J228" s="195">
        <f>27%</f>
        <v>0.27</v>
      </c>
      <c r="K228" s="214">
        <f t="shared" si="372"/>
        <v>0</v>
      </c>
      <c r="L228" s="20">
        <f t="shared" si="349"/>
        <v>0</v>
      </c>
      <c r="M228" s="73">
        <f t="shared" si="350"/>
        <v>0</v>
      </c>
      <c r="N228" s="215">
        <f>100%</f>
        <v>1</v>
      </c>
      <c r="O228" s="194">
        <f t="shared" si="373"/>
        <v>0</v>
      </c>
      <c r="P228" s="141"/>
      <c r="Q228" s="20">
        <f t="shared" si="351"/>
        <v>0</v>
      </c>
      <c r="R228" s="142"/>
      <c r="S228" s="215">
        <f>100%</f>
        <v>1</v>
      </c>
      <c r="T228" s="194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5">
        <f t="shared" si="355"/>
        <v>0.27</v>
      </c>
      <c r="AD228" s="214">
        <f t="shared" si="375"/>
        <v>0</v>
      </c>
      <c r="AE228" s="20">
        <f t="shared" si="356"/>
        <v>0</v>
      </c>
      <c r="AF228" s="21">
        <f t="shared" si="357"/>
        <v>0</v>
      </c>
      <c r="AG228" s="215">
        <f t="shared" si="358"/>
        <v>1</v>
      </c>
      <c r="AH228" s="194">
        <f t="shared" si="376"/>
        <v>0</v>
      </c>
      <c r="AI228" s="141"/>
      <c r="AJ228" s="20">
        <f t="shared" si="359"/>
        <v>0</v>
      </c>
      <c r="AK228" s="142"/>
      <c r="AL228" s="215">
        <f t="shared" si="360"/>
        <v>1</v>
      </c>
      <c r="AM228" s="194">
        <f t="shared" si="377"/>
        <v>0</v>
      </c>
      <c r="AN228" s="141"/>
      <c r="AO228" s="143">
        <f t="shared" si="361"/>
        <v>0</v>
      </c>
      <c r="AP228" s="208">
        <f t="shared" si="378"/>
        <v>0</v>
      </c>
      <c r="AQ228" s="11" t="str">
        <f t="shared" si="344"/>
        <v xml:space="preserve"> </v>
      </c>
      <c r="AR228" s="230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5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5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8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2" t="s">
        <v>148</v>
      </c>
      <c r="F229" s="302"/>
      <c r="G229" s="67"/>
      <c r="H229" s="72"/>
      <c r="I229" s="27"/>
      <c r="J229" s="195">
        <f>27%</f>
        <v>0.27</v>
      </c>
      <c r="K229" s="214">
        <f t="shared" si="372"/>
        <v>0</v>
      </c>
      <c r="L229" s="20">
        <f t="shared" si="349"/>
        <v>0</v>
      </c>
      <c r="M229" s="73">
        <f t="shared" si="350"/>
        <v>0</v>
      </c>
      <c r="N229" s="215">
        <f>100%</f>
        <v>1</v>
      </c>
      <c r="O229" s="194">
        <f t="shared" si="373"/>
        <v>0</v>
      </c>
      <c r="P229" s="141"/>
      <c r="Q229" s="20">
        <f t="shared" si="351"/>
        <v>0</v>
      </c>
      <c r="R229" s="142"/>
      <c r="S229" s="215">
        <f>100%</f>
        <v>1</v>
      </c>
      <c r="T229" s="194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5">
        <f t="shared" si="355"/>
        <v>0.27</v>
      </c>
      <c r="AD229" s="214">
        <f t="shared" si="375"/>
        <v>0</v>
      </c>
      <c r="AE229" s="20">
        <f t="shared" si="356"/>
        <v>0</v>
      </c>
      <c r="AF229" s="21">
        <f t="shared" si="357"/>
        <v>0</v>
      </c>
      <c r="AG229" s="215">
        <f t="shared" si="358"/>
        <v>1</v>
      </c>
      <c r="AH229" s="194">
        <f t="shared" si="376"/>
        <v>0</v>
      </c>
      <c r="AI229" s="141"/>
      <c r="AJ229" s="20">
        <f t="shared" si="359"/>
        <v>0</v>
      </c>
      <c r="AK229" s="142"/>
      <c r="AL229" s="215">
        <f t="shared" si="360"/>
        <v>1</v>
      </c>
      <c r="AM229" s="194">
        <f t="shared" si="377"/>
        <v>0</v>
      </c>
      <c r="AN229" s="141"/>
      <c r="AO229" s="143">
        <f t="shared" si="361"/>
        <v>0</v>
      </c>
      <c r="AP229" s="208">
        <f t="shared" si="378"/>
        <v>0</v>
      </c>
      <c r="AQ229" s="11" t="str">
        <f t="shared" si="344"/>
        <v xml:space="preserve"> </v>
      </c>
      <c r="AR229" s="230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5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5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8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2" t="s">
        <v>148</v>
      </c>
      <c r="F230" s="302"/>
      <c r="G230" s="67"/>
      <c r="H230" s="72"/>
      <c r="I230" s="27"/>
      <c r="J230" s="195">
        <f>27%</f>
        <v>0.27</v>
      </c>
      <c r="K230" s="214">
        <f t="shared" si="372"/>
        <v>0</v>
      </c>
      <c r="L230" s="20">
        <f t="shared" si="349"/>
        <v>0</v>
      </c>
      <c r="M230" s="73">
        <f t="shared" si="350"/>
        <v>0</v>
      </c>
      <c r="N230" s="215">
        <f>100%</f>
        <v>1</v>
      </c>
      <c r="O230" s="194">
        <f t="shared" si="373"/>
        <v>0</v>
      </c>
      <c r="P230" s="141"/>
      <c r="Q230" s="20">
        <f t="shared" si="351"/>
        <v>0</v>
      </c>
      <c r="R230" s="142"/>
      <c r="S230" s="215">
        <f>100%</f>
        <v>1</v>
      </c>
      <c r="T230" s="194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5">
        <f t="shared" si="355"/>
        <v>0.27</v>
      </c>
      <c r="AD230" s="214">
        <f t="shared" si="375"/>
        <v>0</v>
      </c>
      <c r="AE230" s="20">
        <f t="shared" si="356"/>
        <v>0</v>
      </c>
      <c r="AF230" s="21">
        <f t="shared" si="357"/>
        <v>0</v>
      </c>
      <c r="AG230" s="215">
        <f t="shared" si="358"/>
        <v>1</v>
      </c>
      <c r="AH230" s="194">
        <f t="shared" si="376"/>
        <v>0</v>
      </c>
      <c r="AI230" s="141"/>
      <c r="AJ230" s="20">
        <f t="shared" si="359"/>
        <v>0</v>
      </c>
      <c r="AK230" s="142"/>
      <c r="AL230" s="215">
        <f t="shared" si="360"/>
        <v>1</v>
      </c>
      <c r="AM230" s="194">
        <f t="shared" si="377"/>
        <v>0</v>
      </c>
      <c r="AN230" s="141"/>
      <c r="AO230" s="143">
        <f t="shared" si="361"/>
        <v>0</v>
      </c>
      <c r="AP230" s="208">
        <f t="shared" si="378"/>
        <v>0</v>
      </c>
      <c r="AQ230" s="11" t="str">
        <f t="shared" si="344"/>
        <v xml:space="preserve"> </v>
      </c>
      <c r="AR230" s="230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5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5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8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2" t="s">
        <v>148</v>
      </c>
      <c r="F231" s="302"/>
      <c r="G231" s="67"/>
      <c r="H231" s="72"/>
      <c r="I231" s="27"/>
      <c r="J231" s="195">
        <f>27%</f>
        <v>0.27</v>
      </c>
      <c r="K231" s="214">
        <f t="shared" si="372"/>
        <v>0</v>
      </c>
      <c r="L231" s="20">
        <f t="shared" si="349"/>
        <v>0</v>
      </c>
      <c r="M231" s="73">
        <f t="shared" si="350"/>
        <v>0</v>
      </c>
      <c r="N231" s="215">
        <f>100%</f>
        <v>1</v>
      </c>
      <c r="O231" s="194">
        <f t="shared" si="373"/>
        <v>0</v>
      </c>
      <c r="P231" s="141"/>
      <c r="Q231" s="20">
        <f t="shared" si="351"/>
        <v>0</v>
      </c>
      <c r="R231" s="142"/>
      <c r="S231" s="215">
        <f>100%</f>
        <v>1</v>
      </c>
      <c r="T231" s="194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5">
        <f t="shared" si="355"/>
        <v>0.27</v>
      </c>
      <c r="AD231" s="214">
        <f t="shared" si="375"/>
        <v>0</v>
      </c>
      <c r="AE231" s="20">
        <f t="shared" si="356"/>
        <v>0</v>
      </c>
      <c r="AF231" s="21">
        <f t="shared" si="357"/>
        <v>0</v>
      </c>
      <c r="AG231" s="215">
        <f t="shared" si="358"/>
        <v>1</v>
      </c>
      <c r="AH231" s="194">
        <f t="shared" si="376"/>
        <v>0</v>
      </c>
      <c r="AI231" s="141"/>
      <c r="AJ231" s="20">
        <f t="shared" si="359"/>
        <v>0</v>
      </c>
      <c r="AK231" s="142"/>
      <c r="AL231" s="215">
        <f t="shared" si="360"/>
        <v>1</v>
      </c>
      <c r="AM231" s="194">
        <f t="shared" si="377"/>
        <v>0</v>
      </c>
      <c r="AN231" s="141"/>
      <c r="AO231" s="143">
        <f t="shared" si="361"/>
        <v>0</v>
      </c>
      <c r="AP231" s="208">
        <f t="shared" si="378"/>
        <v>0</v>
      </c>
      <c r="AQ231" s="11" t="str">
        <f t="shared" si="344"/>
        <v xml:space="preserve"> </v>
      </c>
      <c r="AR231" s="230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5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5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8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2" t="s">
        <v>148</v>
      </c>
      <c r="F232" s="302"/>
      <c r="G232" s="67"/>
      <c r="H232" s="72"/>
      <c r="I232" s="27"/>
      <c r="J232" s="195">
        <f>27%</f>
        <v>0.27</v>
      </c>
      <c r="K232" s="214">
        <f t="shared" si="372"/>
        <v>0</v>
      </c>
      <c r="L232" s="20">
        <f t="shared" si="349"/>
        <v>0</v>
      </c>
      <c r="M232" s="73">
        <f t="shared" si="350"/>
        <v>0</v>
      </c>
      <c r="N232" s="215">
        <f>100%</f>
        <v>1</v>
      </c>
      <c r="O232" s="194">
        <f t="shared" si="373"/>
        <v>0</v>
      </c>
      <c r="P232" s="141"/>
      <c r="Q232" s="20">
        <f t="shared" si="351"/>
        <v>0</v>
      </c>
      <c r="R232" s="142"/>
      <c r="S232" s="215">
        <f>100%</f>
        <v>1</v>
      </c>
      <c r="T232" s="194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5">
        <f t="shared" si="355"/>
        <v>0.27</v>
      </c>
      <c r="AD232" s="214">
        <f t="shared" si="375"/>
        <v>0</v>
      </c>
      <c r="AE232" s="20">
        <f t="shared" si="356"/>
        <v>0</v>
      </c>
      <c r="AF232" s="21">
        <f t="shared" si="357"/>
        <v>0</v>
      </c>
      <c r="AG232" s="215">
        <f t="shared" si="358"/>
        <v>1</v>
      </c>
      <c r="AH232" s="194">
        <f t="shared" si="376"/>
        <v>0</v>
      </c>
      <c r="AI232" s="141"/>
      <c r="AJ232" s="20">
        <f t="shared" si="359"/>
        <v>0</v>
      </c>
      <c r="AK232" s="142"/>
      <c r="AL232" s="215">
        <f t="shared" si="360"/>
        <v>1</v>
      </c>
      <c r="AM232" s="194">
        <f t="shared" si="377"/>
        <v>0</v>
      </c>
      <c r="AN232" s="141"/>
      <c r="AO232" s="143">
        <f t="shared" si="361"/>
        <v>0</v>
      </c>
      <c r="AP232" s="208">
        <f t="shared" si="378"/>
        <v>0</v>
      </c>
      <c r="AQ232" s="11" t="str">
        <f t="shared" si="344"/>
        <v xml:space="preserve"> </v>
      </c>
      <c r="AR232" s="230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5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5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8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2" t="s">
        <v>148</v>
      </c>
      <c r="F233" s="302"/>
      <c r="G233" s="67"/>
      <c r="H233" s="72"/>
      <c r="I233" s="27"/>
      <c r="J233" s="195">
        <f>27%</f>
        <v>0.27</v>
      </c>
      <c r="K233" s="214">
        <f t="shared" si="372"/>
        <v>0</v>
      </c>
      <c r="L233" s="20">
        <f t="shared" si="349"/>
        <v>0</v>
      </c>
      <c r="M233" s="73">
        <f t="shared" si="350"/>
        <v>0</v>
      </c>
      <c r="N233" s="215">
        <f>100%</f>
        <v>1</v>
      </c>
      <c r="O233" s="194">
        <f t="shared" si="373"/>
        <v>0</v>
      </c>
      <c r="P233" s="141"/>
      <c r="Q233" s="20">
        <f t="shared" si="351"/>
        <v>0</v>
      </c>
      <c r="R233" s="142"/>
      <c r="S233" s="215">
        <f>100%</f>
        <v>1</v>
      </c>
      <c r="T233" s="194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5">
        <f t="shared" si="355"/>
        <v>0.27</v>
      </c>
      <c r="AD233" s="214">
        <f t="shared" si="375"/>
        <v>0</v>
      </c>
      <c r="AE233" s="20">
        <f t="shared" si="356"/>
        <v>0</v>
      </c>
      <c r="AF233" s="21">
        <f t="shared" si="357"/>
        <v>0</v>
      </c>
      <c r="AG233" s="215">
        <f t="shared" si="358"/>
        <v>1</v>
      </c>
      <c r="AH233" s="194">
        <f t="shared" si="376"/>
        <v>0</v>
      </c>
      <c r="AI233" s="141"/>
      <c r="AJ233" s="20">
        <f t="shared" si="359"/>
        <v>0</v>
      </c>
      <c r="AK233" s="142"/>
      <c r="AL233" s="215">
        <f t="shared" si="360"/>
        <v>1</v>
      </c>
      <c r="AM233" s="194">
        <f t="shared" si="377"/>
        <v>0</v>
      </c>
      <c r="AN233" s="141"/>
      <c r="AO233" s="143">
        <f t="shared" si="361"/>
        <v>0</v>
      </c>
      <c r="AP233" s="208">
        <f t="shared" si="378"/>
        <v>0</v>
      </c>
      <c r="AQ233" s="11" t="str">
        <f t="shared" si="344"/>
        <v xml:space="preserve"> </v>
      </c>
      <c r="AR233" s="230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5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5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8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2" t="s">
        <v>148</v>
      </c>
      <c r="F234" s="302"/>
      <c r="G234" s="67"/>
      <c r="H234" s="72"/>
      <c r="I234" s="27"/>
      <c r="J234" s="195">
        <f>27%</f>
        <v>0.27</v>
      </c>
      <c r="K234" s="214">
        <f t="shared" si="372"/>
        <v>0</v>
      </c>
      <c r="L234" s="20">
        <f t="shared" si="349"/>
        <v>0</v>
      </c>
      <c r="M234" s="73">
        <f t="shared" si="350"/>
        <v>0</v>
      </c>
      <c r="N234" s="215">
        <f>100%</f>
        <v>1</v>
      </c>
      <c r="O234" s="194">
        <f t="shared" si="373"/>
        <v>0</v>
      </c>
      <c r="P234" s="141"/>
      <c r="Q234" s="20">
        <f t="shared" si="351"/>
        <v>0</v>
      </c>
      <c r="R234" s="142"/>
      <c r="S234" s="215">
        <f>100%</f>
        <v>1</v>
      </c>
      <c r="T234" s="194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5">
        <f t="shared" si="355"/>
        <v>0.27</v>
      </c>
      <c r="AD234" s="214">
        <f t="shared" si="375"/>
        <v>0</v>
      </c>
      <c r="AE234" s="20">
        <f t="shared" si="356"/>
        <v>0</v>
      </c>
      <c r="AF234" s="21">
        <f t="shared" si="357"/>
        <v>0</v>
      </c>
      <c r="AG234" s="215">
        <f t="shared" si="358"/>
        <v>1</v>
      </c>
      <c r="AH234" s="194">
        <f t="shared" si="376"/>
        <v>0</v>
      </c>
      <c r="AI234" s="141"/>
      <c r="AJ234" s="20">
        <f t="shared" si="359"/>
        <v>0</v>
      </c>
      <c r="AK234" s="142"/>
      <c r="AL234" s="215">
        <f t="shared" si="360"/>
        <v>1</v>
      </c>
      <c r="AM234" s="194">
        <f t="shared" si="377"/>
        <v>0</v>
      </c>
      <c r="AN234" s="141"/>
      <c r="AO234" s="143">
        <f t="shared" si="361"/>
        <v>0</v>
      </c>
      <c r="AP234" s="208">
        <f t="shared" si="378"/>
        <v>0</v>
      </c>
      <c r="AQ234" s="11" t="str">
        <f t="shared" si="344"/>
        <v xml:space="preserve"> </v>
      </c>
      <c r="AR234" s="230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5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5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8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2" t="s">
        <v>148</v>
      </c>
      <c r="F235" s="302"/>
      <c r="G235" s="67"/>
      <c r="H235" s="72"/>
      <c r="I235" s="27"/>
      <c r="J235" s="195">
        <f>27%</f>
        <v>0.27</v>
      </c>
      <c r="K235" s="214">
        <f t="shared" si="372"/>
        <v>0</v>
      </c>
      <c r="L235" s="20">
        <f t="shared" si="349"/>
        <v>0</v>
      </c>
      <c r="M235" s="73">
        <f t="shared" si="350"/>
        <v>0</v>
      </c>
      <c r="N235" s="215">
        <f>100%</f>
        <v>1</v>
      </c>
      <c r="O235" s="194">
        <f t="shared" si="373"/>
        <v>0</v>
      </c>
      <c r="P235" s="141"/>
      <c r="Q235" s="20">
        <f t="shared" si="351"/>
        <v>0</v>
      </c>
      <c r="R235" s="142"/>
      <c r="S235" s="215">
        <f>100%</f>
        <v>1</v>
      </c>
      <c r="T235" s="194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5">
        <f t="shared" si="355"/>
        <v>0.27</v>
      </c>
      <c r="AD235" s="214">
        <f t="shared" si="375"/>
        <v>0</v>
      </c>
      <c r="AE235" s="20">
        <f t="shared" si="356"/>
        <v>0</v>
      </c>
      <c r="AF235" s="21">
        <f t="shared" si="357"/>
        <v>0</v>
      </c>
      <c r="AG235" s="215">
        <f t="shared" si="358"/>
        <v>1</v>
      </c>
      <c r="AH235" s="194">
        <f t="shared" si="376"/>
        <v>0</v>
      </c>
      <c r="AI235" s="141"/>
      <c r="AJ235" s="20">
        <f t="shared" si="359"/>
        <v>0</v>
      </c>
      <c r="AK235" s="142"/>
      <c r="AL235" s="215">
        <f t="shared" si="360"/>
        <v>1</v>
      </c>
      <c r="AM235" s="194">
        <f t="shared" si="377"/>
        <v>0</v>
      </c>
      <c r="AN235" s="141"/>
      <c r="AO235" s="143">
        <f t="shared" si="361"/>
        <v>0</v>
      </c>
      <c r="AP235" s="208">
        <f t="shared" si="378"/>
        <v>0</v>
      </c>
      <c r="AQ235" s="11" t="str">
        <f t="shared" si="344"/>
        <v xml:space="preserve"> </v>
      </c>
      <c r="AR235" s="230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5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5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8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2" t="s">
        <v>148</v>
      </c>
      <c r="F236" s="302"/>
      <c r="G236" s="67"/>
      <c r="H236" s="72"/>
      <c r="I236" s="27"/>
      <c r="J236" s="195">
        <f>27%</f>
        <v>0.27</v>
      </c>
      <c r="K236" s="214">
        <f t="shared" si="372"/>
        <v>0</v>
      </c>
      <c r="L236" s="20">
        <f t="shared" si="349"/>
        <v>0</v>
      </c>
      <c r="M236" s="73">
        <f t="shared" si="350"/>
        <v>0</v>
      </c>
      <c r="N236" s="215">
        <f>100%</f>
        <v>1</v>
      </c>
      <c r="O236" s="194">
        <f t="shared" si="373"/>
        <v>0</v>
      </c>
      <c r="P236" s="141"/>
      <c r="Q236" s="20">
        <f t="shared" si="351"/>
        <v>0</v>
      </c>
      <c r="R236" s="142"/>
      <c r="S236" s="215">
        <f>100%</f>
        <v>1</v>
      </c>
      <c r="T236" s="194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5">
        <f t="shared" si="355"/>
        <v>0.27</v>
      </c>
      <c r="AD236" s="214">
        <f t="shared" si="375"/>
        <v>0</v>
      </c>
      <c r="AE236" s="20">
        <f t="shared" si="356"/>
        <v>0</v>
      </c>
      <c r="AF236" s="21">
        <f t="shared" si="357"/>
        <v>0</v>
      </c>
      <c r="AG236" s="215">
        <f t="shared" si="358"/>
        <v>1</v>
      </c>
      <c r="AH236" s="194">
        <f t="shared" si="376"/>
        <v>0</v>
      </c>
      <c r="AI236" s="141"/>
      <c r="AJ236" s="20">
        <f t="shared" si="359"/>
        <v>0</v>
      </c>
      <c r="AK236" s="142"/>
      <c r="AL236" s="215">
        <f t="shared" si="360"/>
        <v>1</v>
      </c>
      <c r="AM236" s="194">
        <f t="shared" si="377"/>
        <v>0</v>
      </c>
      <c r="AN236" s="141"/>
      <c r="AO236" s="143">
        <f t="shared" si="361"/>
        <v>0</v>
      </c>
      <c r="AP236" s="208">
        <f t="shared" si="378"/>
        <v>0</v>
      </c>
      <c r="AQ236" s="11" t="str">
        <f t="shared" si="344"/>
        <v xml:space="preserve"> </v>
      </c>
      <c r="AR236" s="230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5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5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8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2" t="s">
        <v>148</v>
      </c>
      <c r="F237" s="302"/>
      <c r="G237" s="67"/>
      <c r="H237" s="72"/>
      <c r="I237" s="27"/>
      <c r="J237" s="195">
        <f>27%</f>
        <v>0.27</v>
      </c>
      <c r="K237" s="214">
        <f t="shared" si="372"/>
        <v>0</v>
      </c>
      <c r="L237" s="20">
        <f t="shared" si="349"/>
        <v>0</v>
      </c>
      <c r="M237" s="73">
        <f t="shared" si="350"/>
        <v>0</v>
      </c>
      <c r="N237" s="215">
        <f>100%</f>
        <v>1</v>
      </c>
      <c r="O237" s="194">
        <f t="shared" si="373"/>
        <v>0</v>
      </c>
      <c r="P237" s="141"/>
      <c r="Q237" s="20">
        <f t="shared" si="351"/>
        <v>0</v>
      </c>
      <c r="R237" s="142"/>
      <c r="S237" s="215">
        <f>100%</f>
        <v>1</v>
      </c>
      <c r="T237" s="194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5">
        <f t="shared" si="355"/>
        <v>0.27</v>
      </c>
      <c r="AD237" s="214">
        <f t="shared" si="375"/>
        <v>0</v>
      </c>
      <c r="AE237" s="20">
        <f t="shared" si="356"/>
        <v>0</v>
      </c>
      <c r="AF237" s="21">
        <f t="shared" si="357"/>
        <v>0</v>
      </c>
      <c r="AG237" s="215">
        <f t="shared" si="358"/>
        <v>1</v>
      </c>
      <c r="AH237" s="194">
        <f t="shared" si="376"/>
        <v>0</v>
      </c>
      <c r="AI237" s="141"/>
      <c r="AJ237" s="20">
        <f t="shared" si="359"/>
        <v>0</v>
      </c>
      <c r="AK237" s="142"/>
      <c r="AL237" s="215">
        <f t="shared" si="360"/>
        <v>1</v>
      </c>
      <c r="AM237" s="194">
        <f t="shared" si="377"/>
        <v>0</v>
      </c>
      <c r="AN237" s="141"/>
      <c r="AO237" s="143">
        <f t="shared" si="361"/>
        <v>0</v>
      </c>
      <c r="AP237" s="208">
        <f t="shared" si="378"/>
        <v>0</v>
      </c>
      <c r="AQ237" s="11" t="str">
        <f t="shared" si="344"/>
        <v xml:space="preserve"> </v>
      </c>
      <c r="AR237" s="230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5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5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8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2" t="s">
        <v>148</v>
      </c>
      <c r="F238" s="302"/>
      <c r="G238" s="67"/>
      <c r="H238" s="72"/>
      <c r="I238" s="27"/>
      <c r="J238" s="195">
        <f>27%</f>
        <v>0.27</v>
      </c>
      <c r="K238" s="214">
        <f t="shared" si="372"/>
        <v>0</v>
      </c>
      <c r="L238" s="20">
        <f t="shared" si="349"/>
        <v>0</v>
      </c>
      <c r="M238" s="73">
        <f t="shared" si="350"/>
        <v>0</v>
      </c>
      <c r="N238" s="215">
        <f>100%</f>
        <v>1</v>
      </c>
      <c r="O238" s="194">
        <f t="shared" si="373"/>
        <v>0</v>
      </c>
      <c r="P238" s="141"/>
      <c r="Q238" s="20">
        <f t="shared" si="351"/>
        <v>0</v>
      </c>
      <c r="R238" s="142"/>
      <c r="S238" s="215">
        <f>100%</f>
        <v>1</v>
      </c>
      <c r="T238" s="194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5">
        <f t="shared" si="355"/>
        <v>0.27</v>
      </c>
      <c r="AD238" s="214">
        <f t="shared" si="375"/>
        <v>0</v>
      </c>
      <c r="AE238" s="20">
        <f t="shared" si="356"/>
        <v>0</v>
      </c>
      <c r="AF238" s="21">
        <f t="shared" si="357"/>
        <v>0</v>
      </c>
      <c r="AG238" s="215">
        <f t="shared" si="358"/>
        <v>1</v>
      </c>
      <c r="AH238" s="194">
        <f t="shared" si="376"/>
        <v>0</v>
      </c>
      <c r="AI238" s="141"/>
      <c r="AJ238" s="20">
        <f t="shared" si="359"/>
        <v>0</v>
      </c>
      <c r="AK238" s="142"/>
      <c r="AL238" s="215">
        <f t="shared" si="360"/>
        <v>1</v>
      </c>
      <c r="AM238" s="194">
        <f t="shared" si="377"/>
        <v>0</v>
      </c>
      <c r="AN238" s="141"/>
      <c r="AO238" s="143">
        <f t="shared" si="361"/>
        <v>0</v>
      </c>
      <c r="AP238" s="208">
        <f t="shared" si="378"/>
        <v>0</v>
      </c>
      <c r="AQ238" s="11" t="str">
        <f t="shared" si="344"/>
        <v xml:space="preserve"> </v>
      </c>
      <c r="AR238" s="230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5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5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8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2" t="s">
        <v>148</v>
      </c>
      <c r="F239" s="302"/>
      <c r="G239" s="67"/>
      <c r="H239" s="72"/>
      <c r="I239" s="27"/>
      <c r="J239" s="195">
        <f>27%</f>
        <v>0.27</v>
      </c>
      <c r="K239" s="214">
        <f t="shared" si="372"/>
        <v>0</v>
      </c>
      <c r="L239" s="20">
        <f t="shared" si="349"/>
        <v>0</v>
      </c>
      <c r="M239" s="73">
        <f t="shared" si="350"/>
        <v>0</v>
      </c>
      <c r="N239" s="215">
        <f>100%</f>
        <v>1</v>
      </c>
      <c r="O239" s="194">
        <f t="shared" si="373"/>
        <v>0</v>
      </c>
      <c r="P239" s="141"/>
      <c r="Q239" s="20">
        <f t="shared" si="351"/>
        <v>0</v>
      </c>
      <c r="R239" s="142"/>
      <c r="S239" s="215">
        <f>100%</f>
        <v>1</v>
      </c>
      <c r="T239" s="194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5">
        <f t="shared" si="355"/>
        <v>0.27</v>
      </c>
      <c r="AD239" s="214">
        <f t="shared" si="375"/>
        <v>0</v>
      </c>
      <c r="AE239" s="20">
        <f t="shared" si="356"/>
        <v>0</v>
      </c>
      <c r="AF239" s="21">
        <f t="shared" si="357"/>
        <v>0</v>
      </c>
      <c r="AG239" s="215">
        <f t="shared" si="358"/>
        <v>1</v>
      </c>
      <c r="AH239" s="194">
        <f t="shared" si="376"/>
        <v>0</v>
      </c>
      <c r="AI239" s="141"/>
      <c r="AJ239" s="20">
        <f t="shared" si="359"/>
        <v>0</v>
      </c>
      <c r="AK239" s="142"/>
      <c r="AL239" s="215">
        <f t="shared" si="360"/>
        <v>1</v>
      </c>
      <c r="AM239" s="194">
        <f t="shared" si="377"/>
        <v>0</v>
      </c>
      <c r="AN239" s="141"/>
      <c r="AO239" s="143">
        <f t="shared" si="361"/>
        <v>0</v>
      </c>
      <c r="AP239" s="208">
        <f t="shared" si="378"/>
        <v>0</v>
      </c>
      <c r="AQ239" s="11" t="str">
        <f t="shared" si="344"/>
        <v xml:space="preserve"> </v>
      </c>
      <c r="AR239" s="230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5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5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8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2" t="s">
        <v>148</v>
      </c>
      <c r="F240" s="302"/>
      <c r="G240" s="67"/>
      <c r="H240" s="72"/>
      <c r="I240" s="27"/>
      <c r="J240" s="195">
        <f>27%</f>
        <v>0.27</v>
      </c>
      <c r="K240" s="214">
        <f t="shared" si="372"/>
        <v>0</v>
      </c>
      <c r="L240" s="20">
        <f t="shared" si="349"/>
        <v>0</v>
      </c>
      <c r="M240" s="73">
        <f t="shared" si="350"/>
        <v>0</v>
      </c>
      <c r="N240" s="215">
        <f>100%</f>
        <v>1</v>
      </c>
      <c r="O240" s="194">
        <f t="shared" si="373"/>
        <v>0</v>
      </c>
      <c r="P240" s="141"/>
      <c r="Q240" s="20">
        <f t="shared" si="351"/>
        <v>0</v>
      </c>
      <c r="R240" s="142"/>
      <c r="S240" s="215">
        <f>100%</f>
        <v>1</v>
      </c>
      <c r="T240" s="194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5">
        <f t="shared" si="355"/>
        <v>0.27</v>
      </c>
      <c r="AD240" s="214">
        <f t="shared" si="375"/>
        <v>0</v>
      </c>
      <c r="AE240" s="20">
        <f t="shared" si="356"/>
        <v>0</v>
      </c>
      <c r="AF240" s="21">
        <f t="shared" si="357"/>
        <v>0</v>
      </c>
      <c r="AG240" s="215">
        <f t="shared" si="358"/>
        <v>1</v>
      </c>
      <c r="AH240" s="194">
        <f t="shared" si="376"/>
        <v>0</v>
      </c>
      <c r="AI240" s="141"/>
      <c r="AJ240" s="20">
        <f t="shared" si="359"/>
        <v>0</v>
      </c>
      <c r="AK240" s="142"/>
      <c r="AL240" s="215">
        <f t="shared" si="360"/>
        <v>1</v>
      </c>
      <c r="AM240" s="194">
        <f t="shared" si="377"/>
        <v>0</v>
      </c>
      <c r="AN240" s="141"/>
      <c r="AO240" s="143">
        <f t="shared" si="361"/>
        <v>0</v>
      </c>
      <c r="AP240" s="208">
        <f>AH240-O240</f>
        <v>0</v>
      </c>
      <c r="AQ240" s="11" t="str">
        <f t="shared" si="344"/>
        <v xml:space="preserve"> </v>
      </c>
      <c r="AR240" s="230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5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5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8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03" t="s">
        <v>14</v>
      </c>
      <c r="E241" s="304"/>
      <c r="F241" s="305"/>
      <c r="G241" s="65"/>
      <c r="H241" s="70"/>
      <c r="I241" s="26"/>
      <c r="J241" s="26"/>
      <c r="K241" s="133"/>
      <c r="L241" s="5"/>
      <c r="M241" s="71">
        <f>O241+Q241</f>
        <v>0</v>
      </c>
      <c r="N241" s="216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6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6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6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9"/>
      <c r="AQ241" s="11" t="str">
        <f t="shared" si="344"/>
        <v xml:space="preserve"> </v>
      </c>
      <c r="AR241" s="230"/>
      <c r="AS241" s="23"/>
      <c r="AT241" s="26"/>
      <c r="AU241" s="26"/>
      <c r="AV241" s="5"/>
      <c r="AW241" s="6">
        <f>AY241+BA241</f>
        <v>0</v>
      </c>
      <c r="AX241" s="216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6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9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12" t="s">
        <v>148</v>
      </c>
      <c r="F242" s="313"/>
      <c r="G242" s="66"/>
      <c r="H242" s="72"/>
      <c r="I242" s="28"/>
      <c r="J242" s="195">
        <f>27%</f>
        <v>0.27</v>
      </c>
      <c r="K242" s="214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5">
        <f>100%</f>
        <v>1</v>
      </c>
      <c r="O242" s="194">
        <f>ROUND((M242*N242),0)</f>
        <v>0</v>
      </c>
      <c r="P242" s="141"/>
      <c r="Q242" s="20">
        <f t="shared" ref="Q242:Q261" si="385">M242-O242</f>
        <v>0</v>
      </c>
      <c r="R242" s="142"/>
      <c r="S242" s="215">
        <f>100%</f>
        <v>1</v>
      </c>
      <c r="T242" s="194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5">
        <f t="shared" ref="AC242:AC261" si="389">J242</f>
        <v>0.27</v>
      </c>
      <c r="AD242" s="214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5">
        <f t="shared" ref="AG242:AG261" si="392">N242</f>
        <v>1</v>
      </c>
      <c r="AH242" s="194">
        <f>ROUND((AF242*AG242),0)</f>
        <v>0</v>
      </c>
      <c r="AI242" s="141"/>
      <c r="AJ242" s="20">
        <f t="shared" ref="AJ242:AJ261" si="393">AF242-AH242</f>
        <v>0</v>
      </c>
      <c r="AK242" s="142"/>
      <c r="AL242" s="215">
        <f t="shared" ref="AL242:AL261" si="394">S242</f>
        <v>1</v>
      </c>
      <c r="AM242" s="194">
        <f>ROUND((AL242*AH242),0)</f>
        <v>0</v>
      </c>
      <c r="AN242" s="141"/>
      <c r="AO242" s="143">
        <f t="shared" ref="AO242:AO261" si="395">AH242-AM242</f>
        <v>0</v>
      </c>
      <c r="AP242" s="208">
        <f>AH242-O242</f>
        <v>0</v>
      </c>
      <c r="AQ242" s="11" t="str">
        <f t="shared" si="344"/>
        <v xml:space="preserve"> </v>
      </c>
      <c r="AR242" s="230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5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5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8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12" t="s">
        <v>148</v>
      </c>
      <c r="F243" s="313"/>
      <c r="G243" s="66"/>
      <c r="H243" s="72"/>
      <c r="I243" s="28"/>
      <c r="J243" s="195">
        <f>27%</f>
        <v>0.27</v>
      </c>
      <c r="K243" s="214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5">
        <f>100%</f>
        <v>1</v>
      </c>
      <c r="O243" s="194">
        <f t="shared" ref="O243:O261" si="407">ROUND((M243*N243),0)</f>
        <v>0</v>
      </c>
      <c r="P243" s="141"/>
      <c r="Q243" s="20">
        <f t="shared" si="385"/>
        <v>0</v>
      </c>
      <c r="R243" s="142"/>
      <c r="S243" s="215">
        <f>100%</f>
        <v>1</v>
      </c>
      <c r="T243" s="194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5">
        <f t="shared" si="389"/>
        <v>0.27</v>
      </c>
      <c r="AD243" s="214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5">
        <f t="shared" si="392"/>
        <v>1</v>
      </c>
      <c r="AH243" s="194">
        <f t="shared" ref="AH243:AH261" si="410">ROUND((AF243*AG243),0)</f>
        <v>0</v>
      </c>
      <c r="AI243" s="141"/>
      <c r="AJ243" s="20">
        <f t="shared" si="393"/>
        <v>0</v>
      </c>
      <c r="AK243" s="142"/>
      <c r="AL243" s="215">
        <f t="shared" si="394"/>
        <v>1</v>
      </c>
      <c r="AM243" s="194">
        <f t="shared" ref="AM243:AM261" si="411">ROUND((AL243*AH243),0)</f>
        <v>0</v>
      </c>
      <c r="AN243" s="141"/>
      <c r="AO243" s="143">
        <f t="shared" si="395"/>
        <v>0</v>
      </c>
      <c r="AP243" s="208">
        <f t="shared" ref="AP243:AP260" si="412">AH243-O243</f>
        <v>0</v>
      </c>
      <c r="AQ243" s="11" t="str">
        <f t="shared" si="344"/>
        <v xml:space="preserve"> </v>
      </c>
      <c r="AR243" s="230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5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5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8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12" t="s">
        <v>148</v>
      </c>
      <c r="F244" s="313"/>
      <c r="G244" s="66"/>
      <c r="H244" s="72"/>
      <c r="I244" s="28"/>
      <c r="J244" s="195">
        <f>27%</f>
        <v>0.27</v>
      </c>
      <c r="K244" s="214">
        <f t="shared" si="406"/>
        <v>0</v>
      </c>
      <c r="L244" s="20">
        <f t="shared" si="383"/>
        <v>0</v>
      </c>
      <c r="M244" s="73">
        <f t="shared" si="384"/>
        <v>0</v>
      </c>
      <c r="N244" s="215">
        <f>100%</f>
        <v>1</v>
      </c>
      <c r="O244" s="194">
        <f t="shared" si="407"/>
        <v>0</v>
      </c>
      <c r="P244" s="141"/>
      <c r="Q244" s="20">
        <f t="shared" si="385"/>
        <v>0</v>
      </c>
      <c r="R244" s="142"/>
      <c r="S244" s="215">
        <f>100%</f>
        <v>1</v>
      </c>
      <c r="T244" s="194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5">
        <f t="shared" si="389"/>
        <v>0.27</v>
      </c>
      <c r="AD244" s="214">
        <f t="shared" si="409"/>
        <v>0</v>
      </c>
      <c r="AE244" s="20">
        <f t="shared" si="390"/>
        <v>0</v>
      </c>
      <c r="AF244" s="21">
        <f t="shared" si="391"/>
        <v>0</v>
      </c>
      <c r="AG244" s="215">
        <f t="shared" si="392"/>
        <v>1</v>
      </c>
      <c r="AH244" s="194">
        <f t="shared" si="410"/>
        <v>0</v>
      </c>
      <c r="AI244" s="141"/>
      <c r="AJ244" s="20">
        <f t="shared" si="393"/>
        <v>0</v>
      </c>
      <c r="AK244" s="142"/>
      <c r="AL244" s="215">
        <f t="shared" si="394"/>
        <v>1</v>
      </c>
      <c r="AM244" s="194">
        <f t="shared" si="411"/>
        <v>0</v>
      </c>
      <c r="AN244" s="141"/>
      <c r="AO244" s="143">
        <f t="shared" si="395"/>
        <v>0</v>
      </c>
      <c r="AP244" s="208">
        <f t="shared" si="412"/>
        <v>0</v>
      </c>
      <c r="AQ244" s="11" t="str">
        <f t="shared" si="344"/>
        <v xml:space="preserve"> </v>
      </c>
      <c r="AR244" s="230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5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5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8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12" t="s">
        <v>148</v>
      </c>
      <c r="F245" s="313"/>
      <c r="G245" s="66"/>
      <c r="H245" s="72"/>
      <c r="I245" s="28"/>
      <c r="J245" s="195">
        <f>27%</f>
        <v>0.27</v>
      </c>
      <c r="K245" s="214">
        <f t="shared" si="406"/>
        <v>0</v>
      </c>
      <c r="L245" s="20">
        <f t="shared" si="383"/>
        <v>0</v>
      </c>
      <c r="M245" s="73">
        <f t="shared" si="384"/>
        <v>0</v>
      </c>
      <c r="N245" s="215">
        <f>100%</f>
        <v>1</v>
      </c>
      <c r="O245" s="194">
        <f t="shared" si="407"/>
        <v>0</v>
      </c>
      <c r="P245" s="141"/>
      <c r="Q245" s="20">
        <f t="shared" si="385"/>
        <v>0</v>
      </c>
      <c r="R245" s="142"/>
      <c r="S245" s="215">
        <f>100%</f>
        <v>1</v>
      </c>
      <c r="T245" s="194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5">
        <f t="shared" si="389"/>
        <v>0.27</v>
      </c>
      <c r="AD245" s="214">
        <f t="shared" si="409"/>
        <v>0</v>
      </c>
      <c r="AE245" s="20">
        <f t="shared" si="390"/>
        <v>0</v>
      </c>
      <c r="AF245" s="21">
        <f t="shared" si="391"/>
        <v>0</v>
      </c>
      <c r="AG245" s="215">
        <f t="shared" si="392"/>
        <v>1</v>
      </c>
      <c r="AH245" s="194">
        <f t="shared" si="410"/>
        <v>0</v>
      </c>
      <c r="AI245" s="141"/>
      <c r="AJ245" s="20">
        <f t="shared" si="393"/>
        <v>0</v>
      </c>
      <c r="AK245" s="142"/>
      <c r="AL245" s="215">
        <f t="shared" si="394"/>
        <v>1</v>
      </c>
      <c r="AM245" s="194">
        <f t="shared" si="411"/>
        <v>0</v>
      </c>
      <c r="AN245" s="141"/>
      <c r="AO245" s="143">
        <f t="shared" si="395"/>
        <v>0</v>
      </c>
      <c r="AP245" s="208">
        <f t="shared" si="412"/>
        <v>0</v>
      </c>
      <c r="AQ245" s="11" t="str">
        <f t="shared" si="344"/>
        <v xml:space="preserve"> </v>
      </c>
      <c r="AR245" s="230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5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5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8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12" t="s">
        <v>148</v>
      </c>
      <c r="F246" s="313"/>
      <c r="G246" s="66"/>
      <c r="H246" s="72"/>
      <c r="I246" s="28"/>
      <c r="J246" s="195">
        <f>27%</f>
        <v>0.27</v>
      </c>
      <c r="K246" s="214">
        <f t="shared" si="406"/>
        <v>0</v>
      </c>
      <c r="L246" s="20">
        <f t="shared" si="383"/>
        <v>0</v>
      </c>
      <c r="M246" s="73">
        <f t="shared" si="384"/>
        <v>0</v>
      </c>
      <c r="N246" s="215">
        <f>100%</f>
        <v>1</v>
      </c>
      <c r="O246" s="194">
        <f t="shared" si="407"/>
        <v>0</v>
      </c>
      <c r="P246" s="141"/>
      <c r="Q246" s="20">
        <f t="shared" si="385"/>
        <v>0</v>
      </c>
      <c r="R246" s="142"/>
      <c r="S246" s="215">
        <f>100%</f>
        <v>1</v>
      </c>
      <c r="T246" s="194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5">
        <f t="shared" si="389"/>
        <v>0.27</v>
      </c>
      <c r="AD246" s="214">
        <f t="shared" si="409"/>
        <v>0</v>
      </c>
      <c r="AE246" s="20">
        <f t="shared" si="390"/>
        <v>0</v>
      </c>
      <c r="AF246" s="21">
        <f t="shared" si="391"/>
        <v>0</v>
      </c>
      <c r="AG246" s="215">
        <f t="shared" si="392"/>
        <v>1</v>
      </c>
      <c r="AH246" s="194">
        <f t="shared" si="410"/>
        <v>0</v>
      </c>
      <c r="AI246" s="141"/>
      <c r="AJ246" s="20">
        <f t="shared" si="393"/>
        <v>0</v>
      </c>
      <c r="AK246" s="142"/>
      <c r="AL246" s="215">
        <f t="shared" si="394"/>
        <v>1</v>
      </c>
      <c r="AM246" s="194">
        <f t="shared" si="411"/>
        <v>0</v>
      </c>
      <c r="AN246" s="141"/>
      <c r="AO246" s="143">
        <f t="shared" si="395"/>
        <v>0</v>
      </c>
      <c r="AP246" s="208">
        <f t="shared" si="412"/>
        <v>0</v>
      </c>
      <c r="AQ246" s="11" t="str">
        <f t="shared" si="344"/>
        <v xml:space="preserve"> </v>
      </c>
      <c r="AR246" s="230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5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5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8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12" t="s">
        <v>148</v>
      </c>
      <c r="F247" s="313"/>
      <c r="G247" s="66"/>
      <c r="H247" s="72"/>
      <c r="I247" s="28"/>
      <c r="J247" s="195">
        <f>27%</f>
        <v>0.27</v>
      </c>
      <c r="K247" s="214">
        <f t="shared" si="406"/>
        <v>0</v>
      </c>
      <c r="L247" s="20">
        <f t="shared" si="383"/>
        <v>0</v>
      </c>
      <c r="M247" s="73">
        <f t="shared" si="384"/>
        <v>0</v>
      </c>
      <c r="N247" s="215">
        <f>100%</f>
        <v>1</v>
      </c>
      <c r="O247" s="194">
        <f t="shared" si="407"/>
        <v>0</v>
      </c>
      <c r="P247" s="141"/>
      <c r="Q247" s="20">
        <f t="shared" si="385"/>
        <v>0</v>
      </c>
      <c r="R247" s="142"/>
      <c r="S247" s="215">
        <f>100%</f>
        <v>1</v>
      </c>
      <c r="T247" s="194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5">
        <f t="shared" si="389"/>
        <v>0.27</v>
      </c>
      <c r="AD247" s="214">
        <f t="shared" si="409"/>
        <v>0</v>
      </c>
      <c r="AE247" s="20">
        <f t="shared" si="390"/>
        <v>0</v>
      </c>
      <c r="AF247" s="21">
        <f t="shared" si="391"/>
        <v>0</v>
      </c>
      <c r="AG247" s="215">
        <f t="shared" si="392"/>
        <v>1</v>
      </c>
      <c r="AH247" s="194">
        <f t="shared" si="410"/>
        <v>0</v>
      </c>
      <c r="AI247" s="141"/>
      <c r="AJ247" s="20">
        <f t="shared" si="393"/>
        <v>0</v>
      </c>
      <c r="AK247" s="142"/>
      <c r="AL247" s="215">
        <f t="shared" si="394"/>
        <v>1</v>
      </c>
      <c r="AM247" s="194">
        <f t="shared" si="411"/>
        <v>0</v>
      </c>
      <c r="AN247" s="141"/>
      <c r="AO247" s="143">
        <f t="shared" si="395"/>
        <v>0</v>
      </c>
      <c r="AP247" s="208">
        <f t="shared" si="412"/>
        <v>0</v>
      </c>
      <c r="AQ247" s="11" t="str">
        <f t="shared" si="344"/>
        <v xml:space="preserve"> </v>
      </c>
      <c r="AR247" s="230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5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5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8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12" t="s">
        <v>148</v>
      </c>
      <c r="F248" s="313"/>
      <c r="G248" s="66"/>
      <c r="H248" s="72"/>
      <c r="I248" s="28"/>
      <c r="J248" s="195">
        <f>27%</f>
        <v>0.27</v>
      </c>
      <c r="K248" s="214">
        <f t="shared" si="406"/>
        <v>0</v>
      </c>
      <c r="L248" s="20">
        <f t="shared" si="383"/>
        <v>0</v>
      </c>
      <c r="M248" s="73">
        <f t="shared" si="384"/>
        <v>0</v>
      </c>
      <c r="N248" s="215">
        <f>100%</f>
        <v>1</v>
      </c>
      <c r="O248" s="194">
        <f t="shared" si="407"/>
        <v>0</v>
      </c>
      <c r="P248" s="141"/>
      <c r="Q248" s="20">
        <f t="shared" si="385"/>
        <v>0</v>
      </c>
      <c r="R248" s="142"/>
      <c r="S248" s="215">
        <f>100%</f>
        <v>1</v>
      </c>
      <c r="T248" s="194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5">
        <f t="shared" si="389"/>
        <v>0.27</v>
      </c>
      <c r="AD248" s="214">
        <f t="shared" si="409"/>
        <v>0</v>
      </c>
      <c r="AE248" s="20">
        <f t="shared" si="390"/>
        <v>0</v>
      </c>
      <c r="AF248" s="21">
        <f t="shared" si="391"/>
        <v>0</v>
      </c>
      <c r="AG248" s="215">
        <f t="shared" si="392"/>
        <v>1</v>
      </c>
      <c r="AH248" s="194">
        <f t="shared" si="410"/>
        <v>0</v>
      </c>
      <c r="AI248" s="141"/>
      <c r="AJ248" s="20">
        <f t="shared" si="393"/>
        <v>0</v>
      </c>
      <c r="AK248" s="142"/>
      <c r="AL248" s="215">
        <f t="shared" si="394"/>
        <v>1</v>
      </c>
      <c r="AM248" s="194">
        <f t="shared" si="411"/>
        <v>0</v>
      </c>
      <c r="AN248" s="141"/>
      <c r="AO248" s="143">
        <f t="shared" si="395"/>
        <v>0</v>
      </c>
      <c r="AP248" s="208">
        <f t="shared" si="412"/>
        <v>0</v>
      </c>
      <c r="AQ248" s="11" t="str">
        <f t="shared" si="344"/>
        <v xml:space="preserve"> </v>
      </c>
      <c r="AR248" s="230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5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5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8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12" t="s">
        <v>148</v>
      </c>
      <c r="F249" s="313"/>
      <c r="G249" s="66"/>
      <c r="H249" s="72"/>
      <c r="I249" s="28"/>
      <c r="J249" s="195">
        <f>27%</f>
        <v>0.27</v>
      </c>
      <c r="K249" s="214">
        <f t="shared" si="406"/>
        <v>0</v>
      </c>
      <c r="L249" s="20">
        <f t="shared" si="383"/>
        <v>0</v>
      </c>
      <c r="M249" s="73">
        <f t="shared" si="384"/>
        <v>0</v>
      </c>
      <c r="N249" s="215">
        <f>100%</f>
        <v>1</v>
      </c>
      <c r="O249" s="194">
        <f t="shared" si="407"/>
        <v>0</v>
      </c>
      <c r="P249" s="141"/>
      <c r="Q249" s="20">
        <f t="shared" si="385"/>
        <v>0</v>
      </c>
      <c r="R249" s="142"/>
      <c r="S249" s="215">
        <f>100%</f>
        <v>1</v>
      </c>
      <c r="T249" s="194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5">
        <f t="shared" si="389"/>
        <v>0.27</v>
      </c>
      <c r="AD249" s="214">
        <f t="shared" si="409"/>
        <v>0</v>
      </c>
      <c r="AE249" s="20">
        <f t="shared" si="390"/>
        <v>0</v>
      </c>
      <c r="AF249" s="21">
        <f t="shared" si="391"/>
        <v>0</v>
      </c>
      <c r="AG249" s="215">
        <f t="shared" si="392"/>
        <v>1</v>
      </c>
      <c r="AH249" s="194">
        <f t="shared" si="410"/>
        <v>0</v>
      </c>
      <c r="AI249" s="141"/>
      <c r="AJ249" s="20">
        <f t="shared" si="393"/>
        <v>0</v>
      </c>
      <c r="AK249" s="142"/>
      <c r="AL249" s="215">
        <f t="shared" si="394"/>
        <v>1</v>
      </c>
      <c r="AM249" s="194">
        <f t="shared" si="411"/>
        <v>0</v>
      </c>
      <c r="AN249" s="141"/>
      <c r="AO249" s="143">
        <f t="shared" si="395"/>
        <v>0</v>
      </c>
      <c r="AP249" s="208">
        <f t="shared" si="412"/>
        <v>0</v>
      </c>
      <c r="AQ249" s="11" t="str">
        <f t="shared" si="344"/>
        <v xml:space="preserve"> </v>
      </c>
      <c r="AR249" s="230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5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5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8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12" t="s">
        <v>148</v>
      </c>
      <c r="F250" s="313"/>
      <c r="G250" s="66"/>
      <c r="H250" s="72"/>
      <c r="I250" s="28"/>
      <c r="J250" s="195">
        <f>27%</f>
        <v>0.27</v>
      </c>
      <c r="K250" s="214">
        <f t="shared" si="406"/>
        <v>0</v>
      </c>
      <c r="L250" s="20">
        <f t="shared" si="383"/>
        <v>0</v>
      </c>
      <c r="M250" s="73">
        <f t="shared" si="384"/>
        <v>0</v>
      </c>
      <c r="N250" s="215">
        <f>100%</f>
        <v>1</v>
      </c>
      <c r="O250" s="194">
        <f t="shared" si="407"/>
        <v>0</v>
      </c>
      <c r="P250" s="141"/>
      <c r="Q250" s="20">
        <f t="shared" si="385"/>
        <v>0</v>
      </c>
      <c r="R250" s="142"/>
      <c r="S250" s="215">
        <f>100%</f>
        <v>1</v>
      </c>
      <c r="T250" s="194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5">
        <f t="shared" si="389"/>
        <v>0.27</v>
      </c>
      <c r="AD250" s="214">
        <f t="shared" si="409"/>
        <v>0</v>
      </c>
      <c r="AE250" s="20">
        <f t="shared" si="390"/>
        <v>0</v>
      </c>
      <c r="AF250" s="21">
        <f t="shared" si="391"/>
        <v>0</v>
      </c>
      <c r="AG250" s="215">
        <f t="shared" si="392"/>
        <v>1</v>
      </c>
      <c r="AH250" s="194">
        <f t="shared" si="410"/>
        <v>0</v>
      </c>
      <c r="AI250" s="141"/>
      <c r="AJ250" s="20">
        <f t="shared" si="393"/>
        <v>0</v>
      </c>
      <c r="AK250" s="142"/>
      <c r="AL250" s="215">
        <f t="shared" si="394"/>
        <v>1</v>
      </c>
      <c r="AM250" s="194">
        <f t="shared" si="411"/>
        <v>0</v>
      </c>
      <c r="AN250" s="141"/>
      <c r="AO250" s="143">
        <f t="shared" si="395"/>
        <v>0</v>
      </c>
      <c r="AP250" s="208">
        <f t="shared" si="412"/>
        <v>0</v>
      </c>
      <c r="AQ250" s="11" t="str">
        <f t="shared" si="344"/>
        <v xml:space="preserve"> </v>
      </c>
      <c r="AR250" s="230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5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5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8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12" t="s">
        <v>148</v>
      </c>
      <c r="F251" s="313"/>
      <c r="G251" s="66"/>
      <c r="H251" s="72"/>
      <c r="I251" s="28"/>
      <c r="J251" s="195">
        <f>27%</f>
        <v>0.27</v>
      </c>
      <c r="K251" s="214">
        <f t="shared" si="406"/>
        <v>0</v>
      </c>
      <c r="L251" s="20">
        <f t="shared" si="383"/>
        <v>0</v>
      </c>
      <c r="M251" s="73">
        <f t="shared" si="384"/>
        <v>0</v>
      </c>
      <c r="N251" s="215">
        <f>100%</f>
        <v>1</v>
      </c>
      <c r="O251" s="194">
        <f t="shared" si="407"/>
        <v>0</v>
      </c>
      <c r="P251" s="141"/>
      <c r="Q251" s="20">
        <f t="shared" si="385"/>
        <v>0</v>
      </c>
      <c r="R251" s="142"/>
      <c r="S251" s="215">
        <f>100%</f>
        <v>1</v>
      </c>
      <c r="T251" s="194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5">
        <f t="shared" si="389"/>
        <v>0.27</v>
      </c>
      <c r="AD251" s="214">
        <f t="shared" si="409"/>
        <v>0</v>
      </c>
      <c r="AE251" s="20">
        <f t="shared" si="390"/>
        <v>0</v>
      </c>
      <c r="AF251" s="21">
        <f t="shared" si="391"/>
        <v>0</v>
      </c>
      <c r="AG251" s="215">
        <f t="shared" si="392"/>
        <v>1</v>
      </c>
      <c r="AH251" s="194">
        <f t="shared" si="410"/>
        <v>0</v>
      </c>
      <c r="AI251" s="141"/>
      <c r="AJ251" s="20">
        <f t="shared" si="393"/>
        <v>0</v>
      </c>
      <c r="AK251" s="142"/>
      <c r="AL251" s="215">
        <f t="shared" si="394"/>
        <v>1</v>
      </c>
      <c r="AM251" s="194">
        <f t="shared" si="411"/>
        <v>0</v>
      </c>
      <c r="AN251" s="141"/>
      <c r="AO251" s="143">
        <f t="shared" si="395"/>
        <v>0</v>
      </c>
      <c r="AP251" s="208">
        <f t="shared" si="412"/>
        <v>0</v>
      </c>
      <c r="AQ251" s="11" t="str">
        <f t="shared" si="344"/>
        <v xml:space="preserve"> </v>
      </c>
      <c r="AR251" s="230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5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5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8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12" t="s">
        <v>148</v>
      </c>
      <c r="F252" s="313"/>
      <c r="G252" s="66"/>
      <c r="H252" s="72"/>
      <c r="I252" s="28"/>
      <c r="J252" s="195">
        <f>27%</f>
        <v>0.27</v>
      </c>
      <c r="K252" s="214">
        <f t="shared" si="406"/>
        <v>0</v>
      </c>
      <c r="L252" s="20">
        <f t="shared" si="383"/>
        <v>0</v>
      </c>
      <c r="M252" s="73">
        <f t="shared" si="384"/>
        <v>0</v>
      </c>
      <c r="N252" s="215">
        <f>100%</f>
        <v>1</v>
      </c>
      <c r="O252" s="194">
        <f t="shared" si="407"/>
        <v>0</v>
      </c>
      <c r="P252" s="141"/>
      <c r="Q252" s="20">
        <f t="shared" si="385"/>
        <v>0</v>
      </c>
      <c r="R252" s="142"/>
      <c r="S252" s="215">
        <f>100%</f>
        <v>1</v>
      </c>
      <c r="T252" s="194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5">
        <f t="shared" si="389"/>
        <v>0.27</v>
      </c>
      <c r="AD252" s="214">
        <f t="shared" si="409"/>
        <v>0</v>
      </c>
      <c r="AE252" s="20">
        <f t="shared" si="390"/>
        <v>0</v>
      </c>
      <c r="AF252" s="21">
        <f t="shared" si="391"/>
        <v>0</v>
      </c>
      <c r="AG252" s="215">
        <f t="shared" si="392"/>
        <v>1</v>
      </c>
      <c r="AH252" s="194">
        <f t="shared" si="410"/>
        <v>0</v>
      </c>
      <c r="AI252" s="141"/>
      <c r="AJ252" s="20">
        <f t="shared" si="393"/>
        <v>0</v>
      </c>
      <c r="AK252" s="142"/>
      <c r="AL252" s="215">
        <f t="shared" si="394"/>
        <v>1</v>
      </c>
      <c r="AM252" s="194">
        <f t="shared" si="411"/>
        <v>0</v>
      </c>
      <c r="AN252" s="141"/>
      <c r="AO252" s="143">
        <f t="shared" si="395"/>
        <v>0</v>
      </c>
      <c r="AP252" s="208">
        <f t="shared" si="412"/>
        <v>0</v>
      </c>
      <c r="AQ252" s="11" t="str">
        <f t="shared" si="344"/>
        <v xml:space="preserve"> </v>
      </c>
      <c r="AR252" s="230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5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5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8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12" t="s">
        <v>148</v>
      </c>
      <c r="F253" s="313"/>
      <c r="G253" s="66"/>
      <c r="H253" s="72"/>
      <c r="I253" s="28"/>
      <c r="J253" s="195">
        <f>27%</f>
        <v>0.27</v>
      </c>
      <c r="K253" s="214">
        <f t="shared" si="406"/>
        <v>0</v>
      </c>
      <c r="L253" s="20">
        <f t="shared" si="383"/>
        <v>0</v>
      </c>
      <c r="M253" s="73">
        <f t="shared" si="384"/>
        <v>0</v>
      </c>
      <c r="N253" s="215">
        <f>100%</f>
        <v>1</v>
      </c>
      <c r="O253" s="194">
        <f t="shared" si="407"/>
        <v>0</v>
      </c>
      <c r="P253" s="141"/>
      <c r="Q253" s="20">
        <f t="shared" si="385"/>
        <v>0</v>
      </c>
      <c r="R253" s="142"/>
      <c r="S253" s="215">
        <f>100%</f>
        <v>1</v>
      </c>
      <c r="T253" s="194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5">
        <f t="shared" si="389"/>
        <v>0.27</v>
      </c>
      <c r="AD253" s="214">
        <f t="shared" si="409"/>
        <v>0</v>
      </c>
      <c r="AE253" s="20">
        <f t="shared" si="390"/>
        <v>0</v>
      </c>
      <c r="AF253" s="21">
        <f t="shared" si="391"/>
        <v>0</v>
      </c>
      <c r="AG253" s="215">
        <f t="shared" si="392"/>
        <v>1</v>
      </c>
      <c r="AH253" s="194">
        <f t="shared" si="410"/>
        <v>0</v>
      </c>
      <c r="AI253" s="141"/>
      <c r="AJ253" s="20">
        <f t="shared" si="393"/>
        <v>0</v>
      </c>
      <c r="AK253" s="142"/>
      <c r="AL253" s="215">
        <f t="shared" si="394"/>
        <v>1</v>
      </c>
      <c r="AM253" s="194">
        <f t="shared" si="411"/>
        <v>0</v>
      </c>
      <c r="AN253" s="141"/>
      <c r="AO253" s="143">
        <f t="shared" si="395"/>
        <v>0</v>
      </c>
      <c r="AP253" s="208">
        <f t="shared" si="412"/>
        <v>0</v>
      </c>
      <c r="AQ253" s="11" t="str">
        <f t="shared" si="344"/>
        <v xml:space="preserve"> </v>
      </c>
      <c r="AR253" s="230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5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5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8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12" t="s">
        <v>148</v>
      </c>
      <c r="F254" s="313"/>
      <c r="G254" s="66"/>
      <c r="H254" s="72"/>
      <c r="I254" s="28"/>
      <c r="J254" s="195">
        <f>27%</f>
        <v>0.27</v>
      </c>
      <c r="K254" s="214">
        <f t="shared" si="406"/>
        <v>0</v>
      </c>
      <c r="L254" s="20">
        <f t="shared" si="383"/>
        <v>0</v>
      </c>
      <c r="M254" s="73">
        <f t="shared" si="384"/>
        <v>0</v>
      </c>
      <c r="N254" s="215">
        <f>100%</f>
        <v>1</v>
      </c>
      <c r="O254" s="194">
        <f t="shared" si="407"/>
        <v>0</v>
      </c>
      <c r="P254" s="141"/>
      <c r="Q254" s="20">
        <f t="shared" si="385"/>
        <v>0</v>
      </c>
      <c r="R254" s="142"/>
      <c r="S254" s="215">
        <f>100%</f>
        <v>1</v>
      </c>
      <c r="T254" s="194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5">
        <f t="shared" si="389"/>
        <v>0.27</v>
      </c>
      <c r="AD254" s="214">
        <f t="shared" si="409"/>
        <v>0</v>
      </c>
      <c r="AE254" s="20">
        <f t="shared" si="390"/>
        <v>0</v>
      </c>
      <c r="AF254" s="21">
        <f t="shared" si="391"/>
        <v>0</v>
      </c>
      <c r="AG254" s="215">
        <f t="shared" si="392"/>
        <v>1</v>
      </c>
      <c r="AH254" s="194">
        <f t="shared" si="410"/>
        <v>0</v>
      </c>
      <c r="AI254" s="141"/>
      <c r="AJ254" s="20">
        <f t="shared" si="393"/>
        <v>0</v>
      </c>
      <c r="AK254" s="142"/>
      <c r="AL254" s="215">
        <f t="shared" si="394"/>
        <v>1</v>
      </c>
      <c r="AM254" s="194">
        <f t="shared" si="411"/>
        <v>0</v>
      </c>
      <c r="AN254" s="141"/>
      <c r="AO254" s="143">
        <f t="shared" si="395"/>
        <v>0</v>
      </c>
      <c r="AP254" s="208">
        <f t="shared" si="412"/>
        <v>0</v>
      </c>
      <c r="AQ254" s="11" t="str">
        <f t="shared" si="344"/>
        <v xml:space="preserve"> </v>
      </c>
      <c r="AR254" s="230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5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5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8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12" t="s">
        <v>148</v>
      </c>
      <c r="F255" s="313"/>
      <c r="G255" s="66"/>
      <c r="H255" s="72"/>
      <c r="I255" s="28"/>
      <c r="J255" s="195">
        <f>27%</f>
        <v>0.27</v>
      </c>
      <c r="K255" s="214">
        <f t="shared" si="406"/>
        <v>0</v>
      </c>
      <c r="L255" s="20">
        <f t="shared" si="383"/>
        <v>0</v>
      </c>
      <c r="M255" s="73">
        <f t="shared" si="384"/>
        <v>0</v>
      </c>
      <c r="N255" s="215">
        <f>100%</f>
        <v>1</v>
      </c>
      <c r="O255" s="194">
        <f t="shared" si="407"/>
        <v>0</v>
      </c>
      <c r="P255" s="141"/>
      <c r="Q255" s="20">
        <f t="shared" si="385"/>
        <v>0</v>
      </c>
      <c r="R255" s="142"/>
      <c r="S255" s="215">
        <f>100%</f>
        <v>1</v>
      </c>
      <c r="T255" s="194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5">
        <f t="shared" si="389"/>
        <v>0.27</v>
      </c>
      <c r="AD255" s="214">
        <f t="shared" si="409"/>
        <v>0</v>
      </c>
      <c r="AE255" s="20">
        <f t="shared" si="390"/>
        <v>0</v>
      </c>
      <c r="AF255" s="21">
        <f t="shared" si="391"/>
        <v>0</v>
      </c>
      <c r="AG255" s="215">
        <f t="shared" si="392"/>
        <v>1</v>
      </c>
      <c r="AH255" s="194">
        <f t="shared" si="410"/>
        <v>0</v>
      </c>
      <c r="AI255" s="141"/>
      <c r="AJ255" s="20">
        <f t="shared" si="393"/>
        <v>0</v>
      </c>
      <c r="AK255" s="142"/>
      <c r="AL255" s="215">
        <f t="shared" si="394"/>
        <v>1</v>
      </c>
      <c r="AM255" s="194">
        <f t="shared" si="411"/>
        <v>0</v>
      </c>
      <c r="AN255" s="141"/>
      <c r="AO255" s="143">
        <f t="shared" si="395"/>
        <v>0</v>
      </c>
      <c r="AP255" s="208">
        <f t="shared" si="412"/>
        <v>0</v>
      </c>
      <c r="AQ255" s="11" t="str">
        <f t="shared" si="344"/>
        <v xml:space="preserve"> </v>
      </c>
      <c r="AR255" s="230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5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5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8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12" t="s">
        <v>148</v>
      </c>
      <c r="F256" s="313"/>
      <c r="G256" s="66"/>
      <c r="H256" s="72"/>
      <c r="I256" s="28"/>
      <c r="J256" s="195">
        <f>27%</f>
        <v>0.27</v>
      </c>
      <c r="K256" s="214">
        <f t="shared" si="406"/>
        <v>0</v>
      </c>
      <c r="L256" s="20">
        <f t="shared" si="383"/>
        <v>0</v>
      </c>
      <c r="M256" s="73">
        <f t="shared" si="384"/>
        <v>0</v>
      </c>
      <c r="N256" s="215">
        <f>100%</f>
        <v>1</v>
      </c>
      <c r="O256" s="194">
        <f t="shared" si="407"/>
        <v>0</v>
      </c>
      <c r="P256" s="141"/>
      <c r="Q256" s="20">
        <f t="shared" si="385"/>
        <v>0</v>
      </c>
      <c r="R256" s="142"/>
      <c r="S256" s="215">
        <f>100%</f>
        <v>1</v>
      </c>
      <c r="T256" s="194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5">
        <f t="shared" si="389"/>
        <v>0.27</v>
      </c>
      <c r="AD256" s="214">
        <f t="shared" si="409"/>
        <v>0</v>
      </c>
      <c r="AE256" s="20">
        <f t="shared" si="390"/>
        <v>0</v>
      </c>
      <c r="AF256" s="21">
        <f t="shared" si="391"/>
        <v>0</v>
      </c>
      <c r="AG256" s="215">
        <f t="shared" si="392"/>
        <v>1</v>
      </c>
      <c r="AH256" s="194">
        <f t="shared" si="410"/>
        <v>0</v>
      </c>
      <c r="AI256" s="141"/>
      <c r="AJ256" s="20">
        <f t="shared" si="393"/>
        <v>0</v>
      </c>
      <c r="AK256" s="142"/>
      <c r="AL256" s="215">
        <f t="shared" si="394"/>
        <v>1</v>
      </c>
      <c r="AM256" s="194">
        <f t="shared" si="411"/>
        <v>0</v>
      </c>
      <c r="AN256" s="141"/>
      <c r="AO256" s="143">
        <f t="shared" si="395"/>
        <v>0</v>
      </c>
      <c r="AP256" s="208">
        <f t="shared" si="412"/>
        <v>0</v>
      </c>
      <c r="AQ256" s="11" t="str">
        <f t="shared" si="344"/>
        <v xml:space="preserve"> </v>
      </c>
      <c r="AR256" s="230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5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5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8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12" t="s">
        <v>148</v>
      </c>
      <c r="F257" s="313"/>
      <c r="G257" s="66"/>
      <c r="H257" s="72"/>
      <c r="I257" s="28"/>
      <c r="J257" s="195">
        <f>27%</f>
        <v>0.27</v>
      </c>
      <c r="K257" s="214">
        <f t="shared" si="406"/>
        <v>0</v>
      </c>
      <c r="L257" s="20">
        <f t="shared" si="383"/>
        <v>0</v>
      </c>
      <c r="M257" s="73">
        <f t="shared" si="384"/>
        <v>0</v>
      </c>
      <c r="N257" s="215">
        <f>100%</f>
        <v>1</v>
      </c>
      <c r="O257" s="194">
        <f t="shared" si="407"/>
        <v>0</v>
      </c>
      <c r="P257" s="141"/>
      <c r="Q257" s="20">
        <f t="shared" si="385"/>
        <v>0</v>
      </c>
      <c r="R257" s="142"/>
      <c r="S257" s="215">
        <f>100%</f>
        <v>1</v>
      </c>
      <c r="T257" s="194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5">
        <f t="shared" si="389"/>
        <v>0.27</v>
      </c>
      <c r="AD257" s="214">
        <f t="shared" si="409"/>
        <v>0</v>
      </c>
      <c r="AE257" s="20">
        <f t="shared" si="390"/>
        <v>0</v>
      </c>
      <c r="AF257" s="21">
        <f t="shared" si="391"/>
        <v>0</v>
      </c>
      <c r="AG257" s="215">
        <f t="shared" si="392"/>
        <v>1</v>
      </c>
      <c r="AH257" s="194">
        <f t="shared" si="410"/>
        <v>0</v>
      </c>
      <c r="AI257" s="141"/>
      <c r="AJ257" s="20">
        <f t="shared" si="393"/>
        <v>0</v>
      </c>
      <c r="AK257" s="142"/>
      <c r="AL257" s="215">
        <f t="shared" si="394"/>
        <v>1</v>
      </c>
      <c r="AM257" s="194">
        <f t="shared" si="411"/>
        <v>0</v>
      </c>
      <c r="AN257" s="141"/>
      <c r="AO257" s="143">
        <f t="shared" si="395"/>
        <v>0</v>
      </c>
      <c r="AP257" s="208">
        <f t="shared" si="412"/>
        <v>0</v>
      </c>
      <c r="AQ257" s="11" t="str">
        <f t="shared" si="344"/>
        <v xml:space="preserve"> </v>
      </c>
      <c r="AR257" s="230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5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5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8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12" t="s">
        <v>148</v>
      </c>
      <c r="F258" s="313"/>
      <c r="G258" s="66"/>
      <c r="H258" s="72"/>
      <c r="I258" s="28"/>
      <c r="J258" s="195">
        <f>27%</f>
        <v>0.27</v>
      </c>
      <c r="K258" s="214">
        <f t="shared" si="406"/>
        <v>0</v>
      </c>
      <c r="L258" s="20">
        <f t="shared" si="383"/>
        <v>0</v>
      </c>
      <c r="M258" s="73">
        <f t="shared" si="384"/>
        <v>0</v>
      </c>
      <c r="N258" s="215">
        <f>100%</f>
        <v>1</v>
      </c>
      <c r="O258" s="194">
        <f t="shared" si="407"/>
        <v>0</v>
      </c>
      <c r="P258" s="141"/>
      <c r="Q258" s="20">
        <f t="shared" si="385"/>
        <v>0</v>
      </c>
      <c r="R258" s="142"/>
      <c r="S258" s="215">
        <f>100%</f>
        <v>1</v>
      </c>
      <c r="T258" s="194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5">
        <f t="shared" si="389"/>
        <v>0.27</v>
      </c>
      <c r="AD258" s="214">
        <f t="shared" si="409"/>
        <v>0</v>
      </c>
      <c r="AE258" s="20">
        <f t="shared" si="390"/>
        <v>0</v>
      </c>
      <c r="AF258" s="21">
        <f t="shared" si="391"/>
        <v>0</v>
      </c>
      <c r="AG258" s="215">
        <f t="shared" si="392"/>
        <v>1</v>
      </c>
      <c r="AH258" s="194">
        <f t="shared" si="410"/>
        <v>0</v>
      </c>
      <c r="AI258" s="141"/>
      <c r="AJ258" s="20">
        <f t="shared" si="393"/>
        <v>0</v>
      </c>
      <c r="AK258" s="142"/>
      <c r="AL258" s="215">
        <f t="shared" si="394"/>
        <v>1</v>
      </c>
      <c r="AM258" s="194">
        <f t="shared" si="411"/>
        <v>0</v>
      </c>
      <c r="AN258" s="141"/>
      <c r="AO258" s="143">
        <f t="shared" si="395"/>
        <v>0</v>
      </c>
      <c r="AP258" s="208">
        <f t="shared" si="412"/>
        <v>0</v>
      </c>
      <c r="AQ258" s="11" t="str">
        <f t="shared" si="344"/>
        <v xml:space="preserve"> </v>
      </c>
      <c r="AR258" s="230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5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5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8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12" t="s">
        <v>148</v>
      </c>
      <c r="F259" s="313"/>
      <c r="G259" s="66"/>
      <c r="H259" s="72"/>
      <c r="I259" s="28"/>
      <c r="J259" s="195">
        <f>27%</f>
        <v>0.27</v>
      </c>
      <c r="K259" s="214">
        <f t="shared" si="406"/>
        <v>0</v>
      </c>
      <c r="L259" s="20">
        <f t="shared" si="383"/>
        <v>0</v>
      </c>
      <c r="M259" s="73">
        <f t="shared" si="384"/>
        <v>0</v>
      </c>
      <c r="N259" s="215">
        <f>100%</f>
        <v>1</v>
      </c>
      <c r="O259" s="194">
        <f t="shared" si="407"/>
        <v>0</v>
      </c>
      <c r="P259" s="141"/>
      <c r="Q259" s="20">
        <f t="shared" si="385"/>
        <v>0</v>
      </c>
      <c r="R259" s="142"/>
      <c r="S259" s="215">
        <f>100%</f>
        <v>1</v>
      </c>
      <c r="T259" s="194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5">
        <f t="shared" si="389"/>
        <v>0.27</v>
      </c>
      <c r="AD259" s="214">
        <f t="shared" si="409"/>
        <v>0</v>
      </c>
      <c r="AE259" s="20">
        <f t="shared" si="390"/>
        <v>0</v>
      </c>
      <c r="AF259" s="21">
        <f t="shared" si="391"/>
        <v>0</v>
      </c>
      <c r="AG259" s="215">
        <f t="shared" si="392"/>
        <v>1</v>
      </c>
      <c r="AH259" s="194">
        <f t="shared" si="410"/>
        <v>0</v>
      </c>
      <c r="AI259" s="141"/>
      <c r="AJ259" s="20">
        <f t="shared" si="393"/>
        <v>0</v>
      </c>
      <c r="AK259" s="142"/>
      <c r="AL259" s="215">
        <f t="shared" si="394"/>
        <v>1</v>
      </c>
      <c r="AM259" s="194">
        <f t="shared" si="411"/>
        <v>0</v>
      </c>
      <c r="AN259" s="141"/>
      <c r="AO259" s="143">
        <f t="shared" si="395"/>
        <v>0</v>
      </c>
      <c r="AP259" s="208">
        <f t="shared" si="412"/>
        <v>0</v>
      </c>
      <c r="AQ259" s="11" t="str">
        <f t="shared" si="344"/>
        <v xml:space="preserve"> </v>
      </c>
      <c r="AR259" s="230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5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5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8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12" t="s">
        <v>148</v>
      </c>
      <c r="F260" s="313"/>
      <c r="G260" s="66"/>
      <c r="H260" s="72"/>
      <c r="I260" s="28"/>
      <c r="J260" s="195">
        <f>27%</f>
        <v>0.27</v>
      </c>
      <c r="K260" s="214">
        <f t="shared" si="406"/>
        <v>0</v>
      </c>
      <c r="L260" s="20">
        <f t="shared" si="383"/>
        <v>0</v>
      </c>
      <c r="M260" s="73">
        <f t="shared" si="384"/>
        <v>0</v>
      </c>
      <c r="N260" s="215">
        <f>100%</f>
        <v>1</v>
      </c>
      <c r="O260" s="194">
        <f t="shared" si="407"/>
        <v>0</v>
      </c>
      <c r="P260" s="141"/>
      <c r="Q260" s="20">
        <f t="shared" si="385"/>
        <v>0</v>
      </c>
      <c r="R260" s="142"/>
      <c r="S260" s="215">
        <f>100%</f>
        <v>1</v>
      </c>
      <c r="T260" s="194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5">
        <f t="shared" si="389"/>
        <v>0.27</v>
      </c>
      <c r="AD260" s="214">
        <f t="shared" si="409"/>
        <v>0</v>
      </c>
      <c r="AE260" s="20">
        <f t="shared" si="390"/>
        <v>0</v>
      </c>
      <c r="AF260" s="21">
        <f t="shared" si="391"/>
        <v>0</v>
      </c>
      <c r="AG260" s="215">
        <f t="shared" si="392"/>
        <v>1</v>
      </c>
      <c r="AH260" s="194">
        <f t="shared" si="410"/>
        <v>0</v>
      </c>
      <c r="AI260" s="141"/>
      <c r="AJ260" s="20">
        <f t="shared" si="393"/>
        <v>0</v>
      </c>
      <c r="AK260" s="142"/>
      <c r="AL260" s="215">
        <f t="shared" si="394"/>
        <v>1</v>
      </c>
      <c r="AM260" s="194">
        <f t="shared" si="411"/>
        <v>0</v>
      </c>
      <c r="AN260" s="141"/>
      <c r="AO260" s="143">
        <f t="shared" si="395"/>
        <v>0</v>
      </c>
      <c r="AP260" s="208">
        <f t="shared" si="412"/>
        <v>0</v>
      </c>
      <c r="AQ260" s="11" t="str">
        <f t="shared" si="344"/>
        <v xml:space="preserve"> </v>
      </c>
      <c r="AR260" s="230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5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5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8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12" t="s">
        <v>148</v>
      </c>
      <c r="F261" s="313"/>
      <c r="G261" s="66"/>
      <c r="H261" s="72"/>
      <c r="I261" s="28"/>
      <c r="J261" s="195">
        <f>27%</f>
        <v>0.27</v>
      </c>
      <c r="K261" s="214">
        <f t="shared" si="406"/>
        <v>0</v>
      </c>
      <c r="L261" s="20">
        <f t="shared" si="383"/>
        <v>0</v>
      </c>
      <c r="M261" s="73">
        <f t="shared" si="384"/>
        <v>0</v>
      </c>
      <c r="N261" s="215">
        <f>100%</f>
        <v>1</v>
      </c>
      <c r="O261" s="194">
        <f t="shared" si="407"/>
        <v>0</v>
      </c>
      <c r="P261" s="141"/>
      <c r="Q261" s="20">
        <f t="shared" si="385"/>
        <v>0</v>
      </c>
      <c r="R261" s="142"/>
      <c r="S261" s="215">
        <f>100%</f>
        <v>1</v>
      </c>
      <c r="T261" s="194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5">
        <f t="shared" si="389"/>
        <v>0.27</v>
      </c>
      <c r="AD261" s="214">
        <f t="shared" si="409"/>
        <v>0</v>
      </c>
      <c r="AE261" s="20">
        <f t="shared" si="390"/>
        <v>0</v>
      </c>
      <c r="AF261" s="21">
        <f t="shared" si="391"/>
        <v>0</v>
      </c>
      <c r="AG261" s="215">
        <f t="shared" si="392"/>
        <v>1</v>
      </c>
      <c r="AH261" s="194">
        <f t="shared" si="410"/>
        <v>0</v>
      </c>
      <c r="AI261" s="141"/>
      <c r="AJ261" s="20">
        <f t="shared" si="393"/>
        <v>0</v>
      </c>
      <c r="AK261" s="142"/>
      <c r="AL261" s="215">
        <f t="shared" si="394"/>
        <v>1</v>
      </c>
      <c r="AM261" s="194">
        <f t="shared" si="411"/>
        <v>0</v>
      </c>
      <c r="AN261" s="141"/>
      <c r="AO261" s="143">
        <f t="shared" si="395"/>
        <v>0</v>
      </c>
      <c r="AP261" s="208">
        <f>AH261-O261</f>
        <v>0</v>
      </c>
      <c r="AQ261" s="11" t="str">
        <f t="shared" si="344"/>
        <v xml:space="preserve"> </v>
      </c>
      <c r="AR261" s="230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5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5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8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306" t="s">
        <v>15</v>
      </c>
      <c r="E262" s="307"/>
      <c r="F262" s="308"/>
      <c r="G262" s="65"/>
      <c r="H262" s="70"/>
      <c r="I262" s="26"/>
      <c r="J262" s="26"/>
      <c r="K262" s="133"/>
      <c r="L262" s="5"/>
      <c r="M262" s="71">
        <f>O262+Q262</f>
        <v>0</v>
      </c>
      <c r="N262" s="216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6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6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6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9"/>
      <c r="AQ262" s="11" t="str">
        <f t="shared" si="344"/>
        <v xml:space="preserve"> </v>
      </c>
      <c r="AR262" s="230"/>
      <c r="AS262" s="23"/>
      <c r="AT262" s="26"/>
      <c r="AU262" s="26"/>
      <c r="AV262" s="5"/>
      <c r="AW262" s="6">
        <f>AY262+BA262</f>
        <v>0</v>
      </c>
      <c r="AX262" s="216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6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9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2" t="s">
        <v>148</v>
      </c>
      <c r="F263" s="302"/>
      <c r="G263" s="66"/>
      <c r="H263" s="72"/>
      <c r="I263" s="27"/>
      <c r="J263" s="195">
        <f>27%</f>
        <v>0.27</v>
      </c>
      <c r="K263" s="214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5">
        <f>100%</f>
        <v>1</v>
      </c>
      <c r="O263" s="194">
        <f>ROUND((M263*N263),0)</f>
        <v>0</v>
      </c>
      <c r="P263" s="141"/>
      <c r="Q263" s="20">
        <f t="shared" ref="Q263:Q282" si="419">M263-O263</f>
        <v>0</v>
      </c>
      <c r="R263" s="142"/>
      <c r="S263" s="215">
        <f>100%</f>
        <v>1</v>
      </c>
      <c r="T263" s="194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5">
        <f t="shared" ref="AC263:AC282" si="423">J263</f>
        <v>0.27</v>
      </c>
      <c r="AD263" s="214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5">
        <f t="shared" ref="AG263:AG282" si="426">N263</f>
        <v>1</v>
      </c>
      <c r="AH263" s="194">
        <f>ROUND((AF263*AG263),0)</f>
        <v>0</v>
      </c>
      <c r="AI263" s="141"/>
      <c r="AJ263" s="20">
        <f t="shared" ref="AJ263:AJ282" si="427">AF263-AH263</f>
        <v>0</v>
      </c>
      <c r="AK263" s="142"/>
      <c r="AL263" s="215">
        <f t="shared" ref="AL263:AL282" si="428">S263</f>
        <v>1</v>
      </c>
      <c r="AM263" s="194">
        <f>ROUND((AL263*AH263),0)</f>
        <v>0</v>
      </c>
      <c r="AN263" s="141"/>
      <c r="AO263" s="143">
        <f t="shared" ref="AO263:AO282" si="429">AH263-AM263</f>
        <v>0</v>
      </c>
      <c r="AP263" s="208">
        <f>AH263-O263</f>
        <v>0</v>
      </c>
      <c r="AQ263" s="11" t="str">
        <f t="shared" si="344"/>
        <v xml:space="preserve"> </v>
      </c>
      <c r="AR263" s="230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5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5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8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2" t="s">
        <v>148</v>
      </c>
      <c r="F264" s="302"/>
      <c r="G264" s="66"/>
      <c r="H264" s="72"/>
      <c r="I264" s="27"/>
      <c r="J264" s="195">
        <f>27%</f>
        <v>0.27</v>
      </c>
      <c r="K264" s="214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5">
        <f>100%</f>
        <v>1</v>
      </c>
      <c r="O264" s="194">
        <f t="shared" ref="O264:O282" si="441">ROUND((M264*N264),0)</f>
        <v>0</v>
      </c>
      <c r="P264" s="141"/>
      <c r="Q264" s="20">
        <f t="shared" si="419"/>
        <v>0</v>
      </c>
      <c r="R264" s="142"/>
      <c r="S264" s="215">
        <f>100%</f>
        <v>1</v>
      </c>
      <c r="T264" s="194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5">
        <f t="shared" si="423"/>
        <v>0.27</v>
      </c>
      <c r="AD264" s="214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5">
        <f t="shared" si="426"/>
        <v>1</v>
      </c>
      <c r="AH264" s="194">
        <f t="shared" ref="AH264:AH282" si="444">ROUND((AF264*AG264),0)</f>
        <v>0</v>
      </c>
      <c r="AI264" s="141"/>
      <c r="AJ264" s="20">
        <f t="shared" si="427"/>
        <v>0</v>
      </c>
      <c r="AK264" s="142"/>
      <c r="AL264" s="215">
        <f t="shared" si="428"/>
        <v>1</v>
      </c>
      <c r="AM264" s="194">
        <f t="shared" ref="AM264:AM282" si="445">ROUND((AL264*AH264),0)</f>
        <v>0</v>
      </c>
      <c r="AN264" s="141"/>
      <c r="AO264" s="143">
        <f t="shared" si="429"/>
        <v>0</v>
      </c>
      <c r="AP264" s="208">
        <f t="shared" ref="AP264:AP281" si="446">AH264-O264</f>
        <v>0</v>
      </c>
      <c r="AQ264" s="11" t="str">
        <f t="shared" si="344"/>
        <v xml:space="preserve"> </v>
      </c>
      <c r="AR264" s="230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5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5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8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2" t="s">
        <v>148</v>
      </c>
      <c r="F265" s="302"/>
      <c r="G265" s="66"/>
      <c r="H265" s="72"/>
      <c r="I265" s="27"/>
      <c r="J265" s="195">
        <f>27%</f>
        <v>0.27</v>
      </c>
      <c r="K265" s="214">
        <f t="shared" si="440"/>
        <v>0</v>
      </c>
      <c r="L265" s="20">
        <f t="shared" si="417"/>
        <v>0</v>
      </c>
      <c r="M265" s="73">
        <f t="shared" si="418"/>
        <v>0</v>
      </c>
      <c r="N265" s="215">
        <f>100%</f>
        <v>1</v>
      </c>
      <c r="O265" s="194">
        <f t="shared" si="441"/>
        <v>0</v>
      </c>
      <c r="P265" s="141"/>
      <c r="Q265" s="20">
        <f t="shared" si="419"/>
        <v>0</v>
      </c>
      <c r="R265" s="142"/>
      <c r="S265" s="215">
        <f>100%</f>
        <v>1</v>
      </c>
      <c r="T265" s="194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5">
        <f t="shared" si="423"/>
        <v>0.27</v>
      </c>
      <c r="AD265" s="214">
        <f t="shared" si="443"/>
        <v>0</v>
      </c>
      <c r="AE265" s="20">
        <f t="shared" si="424"/>
        <v>0</v>
      </c>
      <c r="AF265" s="21">
        <f t="shared" si="425"/>
        <v>0</v>
      </c>
      <c r="AG265" s="215">
        <f t="shared" si="426"/>
        <v>1</v>
      </c>
      <c r="AH265" s="194">
        <f t="shared" si="444"/>
        <v>0</v>
      </c>
      <c r="AI265" s="141"/>
      <c r="AJ265" s="20">
        <f t="shared" si="427"/>
        <v>0</v>
      </c>
      <c r="AK265" s="142"/>
      <c r="AL265" s="215">
        <f t="shared" si="428"/>
        <v>1</v>
      </c>
      <c r="AM265" s="194">
        <f t="shared" si="445"/>
        <v>0</v>
      </c>
      <c r="AN265" s="141"/>
      <c r="AO265" s="143">
        <f t="shared" si="429"/>
        <v>0</v>
      </c>
      <c r="AP265" s="208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30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5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5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8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2" t="s">
        <v>148</v>
      </c>
      <c r="F266" s="302"/>
      <c r="G266" s="66"/>
      <c r="H266" s="72"/>
      <c r="I266" s="27"/>
      <c r="J266" s="195">
        <f>27%</f>
        <v>0.27</v>
      </c>
      <c r="K266" s="214">
        <f t="shared" si="440"/>
        <v>0</v>
      </c>
      <c r="L266" s="20">
        <f t="shared" si="417"/>
        <v>0</v>
      </c>
      <c r="M266" s="73">
        <f t="shared" si="418"/>
        <v>0</v>
      </c>
      <c r="N266" s="215">
        <f>100%</f>
        <v>1</v>
      </c>
      <c r="O266" s="194">
        <f t="shared" si="441"/>
        <v>0</v>
      </c>
      <c r="P266" s="141"/>
      <c r="Q266" s="20">
        <f t="shared" si="419"/>
        <v>0</v>
      </c>
      <c r="R266" s="142"/>
      <c r="S266" s="215">
        <f>100%</f>
        <v>1</v>
      </c>
      <c r="T266" s="194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5">
        <f t="shared" si="423"/>
        <v>0.27</v>
      </c>
      <c r="AD266" s="214">
        <f t="shared" si="443"/>
        <v>0</v>
      </c>
      <c r="AE266" s="20">
        <f t="shared" si="424"/>
        <v>0</v>
      </c>
      <c r="AF266" s="21">
        <f t="shared" si="425"/>
        <v>0</v>
      </c>
      <c r="AG266" s="215">
        <f t="shared" si="426"/>
        <v>1</v>
      </c>
      <c r="AH266" s="194">
        <f t="shared" si="444"/>
        <v>0</v>
      </c>
      <c r="AI266" s="141"/>
      <c r="AJ266" s="20">
        <f t="shared" si="427"/>
        <v>0</v>
      </c>
      <c r="AK266" s="142"/>
      <c r="AL266" s="215">
        <f t="shared" si="428"/>
        <v>1</v>
      </c>
      <c r="AM266" s="194">
        <f t="shared" si="445"/>
        <v>0</v>
      </c>
      <c r="AN266" s="141"/>
      <c r="AO266" s="143">
        <f t="shared" si="429"/>
        <v>0</v>
      </c>
      <c r="AP266" s="208">
        <f t="shared" si="446"/>
        <v>0</v>
      </c>
      <c r="AQ266" s="11" t="str">
        <f t="shared" si="450"/>
        <v xml:space="preserve"> </v>
      </c>
      <c r="AR266" s="230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5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5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8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2" t="s">
        <v>148</v>
      </c>
      <c r="F267" s="302"/>
      <c r="G267" s="66"/>
      <c r="H267" s="72"/>
      <c r="I267" s="27"/>
      <c r="J267" s="195">
        <f>27%</f>
        <v>0.27</v>
      </c>
      <c r="K267" s="214">
        <f t="shared" si="440"/>
        <v>0</v>
      </c>
      <c r="L267" s="20">
        <f t="shared" si="417"/>
        <v>0</v>
      </c>
      <c r="M267" s="73">
        <f t="shared" si="418"/>
        <v>0</v>
      </c>
      <c r="N267" s="215">
        <f>100%</f>
        <v>1</v>
      </c>
      <c r="O267" s="194">
        <f t="shared" si="441"/>
        <v>0</v>
      </c>
      <c r="P267" s="141"/>
      <c r="Q267" s="20">
        <f t="shared" si="419"/>
        <v>0</v>
      </c>
      <c r="R267" s="142"/>
      <c r="S267" s="215">
        <f>100%</f>
        <v>1</v>
      </c>
      <c r="T267" s="194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5">
        <f t="shared" si="423"/>
        <v>0.27</v>
      </c>
      <c r="AD267" s="214">
        <f t="shared" si="443"/>
        <v>0</v>
      </c>
      <c r="AE267" s="20">
        <f t="shared" si="424"/>
        <v>0</v>
      </c>
      <c r="AF267" s="21">
        <f t="shared" si="425"/>
        <v>0</v>
      </c>
      <c r="AG267" s="215">
        <f t="shared" si="426"/>
        <v>1</v>
      </c>
      <c r="AH267" s="194">
        <f t="shared" si="444"/>
        <v>0</v>
      </c>
      <c r="AI267" s="141"/>
      <c r="AJ267" s="20">
        <f t="shared" si="427"/>
        <v>0</v>
      </c>
      <c r="AK267" s="142"/>
      <c r="AL267" s="215">
        <f t="shared" si="428"/>
        <v>1</v>
      </c>
      <c r="AM267" s="194">
        <f t="shared" si="445"/>
        <v>0</v>
      </c>
      <c r="AN267" s="141"/>
      <c r="AO267" s="143">
        <f t="shared" si="429"/>
        <v>0</v>
      </c>
      <c r="AP267" s="208">
        <f t="shared" si="446"/>
        <v>0</v>
      </c>
      <c r="AQ267" s="11" t="str">
        <f t="shared" si="450"/>
        <v xml:space="preserve"> </v>
      </c>
      <c r="AR267" s="230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5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5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8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2" t="s">
        <v>148</v>
      </c>
      <c r="F268" s="302"/>
      <c r="G268" s="66"/>
      <c r="H268" s="72"/>
      <c r="I268" s="27"/>
      <c r="J268" s="195">
        <f>27%</f>
        <v>0.27</v>
      </c>
      <c r="K268" s="214">
        <f t="shared" si="440"/>
        <v>0</v>
      </c>
      <c r="L268" s="20">
        <f t="shared" si="417"/>
        <v>0</v>
      </c>
      <c r="M268" s="73">
        <f t="shared" si="418"/>
        <v>0</v>
      </c>
      <c r="N268" s="215">
        <f>100%</f>
        <v>1</v>
      </c>
      <c r="O268" s="194">
        <f t="shared" si="441"/>
        <v>0</v>
      </c>
      <c r="P268" s="141"/>
      <c r="Q268" s="20">
        <f t="shared" si="419"/>
        <v>0</v>
      </c>
      <c r="R268" s="142"/>
      <c r="S268" s="215">
        <f>100%</f>
        <v>1</v>
      </c>
      <c r="T268" s="194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5">
        <f t="shared" si="423"/>
        <v>0.27</v>
      </c>
      <c r="AD268" s="214">
        <f t="shared" si="443"/>
        <v>0</v>
      </c>
      <c r="AE268" s="20">
        <f t="shared" si="424"/>
        <v>0</v>
      </c>
      <c r="AF268" s="21">
        <f t="shared" si="425"/>
        <v>0</v>
      </c>
      <c r="AG268" s="215">
        <f t="shared" si="426"/>
        <v>1</v>
      </c>
      <c r="AH268" s="194">
        <f t="shared" si="444"/>
        <v>0</v>
      </c>
      <c r="AI268" s="141"/>
      <c r="AJ268" s="20">
        <f t="shared" si="427"/>
        <v>0</v>
      </c>
      <c r="AK268" s="142"/>
      <c r="AL268" s="215">
        <f t="shared" si="428"/>
        <v>1</v>
      </c>
      <c r="AM268" s="194">
        <f t="shared" si="445"/>
        <v>0</v>
      </c>
      <c r="AN268" s="141"/>
      <c r="AO268" s="143">
        <f t="shared" si="429"/>
        <v>0</v>
      </c>
      <c r="AP268" s="208">
        <f t="shared" si="446"/>
        <v>0</v>
      </c>
      <c r="AQ268" s="11" t="str">
        <f t="shared" si="450"/>
        <v xml:space="preserve"> </v>
      </c>
      <c r="AR268" s="230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5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5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8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2" t="s">
        <v>148</v>
      </c>
      <c r="F269" s="302"/>
      <c r="G269" s="66"/>
      <c r="H269" s="72"/>
      <c r="I269" s="27"/>
      <c r="J269" s="195">
        <f>27%</f>
        <v>0.27</v>
      </c>
      <c r="K269" s="214">
        <f t="shared" si="440"/>
        <v>0</v>
      </c>
      <c r="L269" s="20">
        <f t="shared" si="417"/>
        <v>0</v>
      </c>
      <c r="M269" s="73">
        <f t="shared" si="418"/>
        <v>0</v>
      </c>
      <c r="N269" s="215">
        <f>100%</f>
        <v>1</v>
      </c>
      <c r="O269" s="194">
        <f t="shared" si="441"/>
        <v>0</v>
      </c>
      <c r="P269" s="141"/>
      <c r="Q269" s="20">
        <f t="shared" si="419"/>
        <v>0</v>
      </c>
      <c r="R269" s="142"/>
      <c r="S269" s="215">
        <f>100%</f>
        <v>1</v>
      </c>
      <c r="T269" s="194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5">
        <f t="shared" si="423"/>
        <v>0.27</v>
      </c>
      <c r="AD269" s="214">
        <f t="shared" si="443"/>
        <v>0</v>
      </c>
      <c r="AE269" s="20">
        <f t="shared" si="424"/>
        <v>0</v>
      </c>
      <c r="AF269" s="21">
        <f t="shared" si="425"/>
        <v>0</v>
      </c>
      <c r="AG269" s="215">
        <f t="shared" si="426"/>
        <v>1</v>
      </c>
      <c r="AH269" s="194">
        <f t="shared" si="444"/>
        <v>0</v>
      </c>
      <c r="AI269" s="141"/>
      <c r="AJ269" s="20">
        <f t="shared" si="427"/>
        <v>0</v>
      </c>
      <c r="AK269" s="142"/>
      <c r="AL269" s="215">
        <f t="shared" si="428"/>
        <v>1</v>
      </c>
      <c r="AM269" s="194">
        <f t="shared" si="445"/>
        <v>0</v>
      </c>
      <c r="AN269" s="141"/>
      <c r="AO269" s="143">
        <f t="shared" si="429"/>
        <v>0</v>
      </c>
      <c r="AP269" s="208">
        <f t="shared" si="446"/>
        <v>0</v>
      </c>
      <c r="AQ269" s="11" t="str">
        <f t="shared" si="450"/>
        <v xml:space="preserve"> </v>
      </c>
      <c r="AR269" s="230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5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5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8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2" t="s">
        <v>148</v>
      </c>
      <c r="F270" s="302"/>
      <c r="G270" s="66"/>
      <c r="H270" s="72"/>
      <c r="I270" s="27"/>
      <c r="J270" s="195">
        <f>27%</f>
        <v>0.27</v>
      </c>
      <c r="K270" s="214">
        <f t="shared" si="440"/>
        <v>0</v>
      </c>
      <c r="L270" s="20">
        <f t="shared" si="417"/>
        <v>0</v>
      </c>
      <c r="M270" s="73">
        <f t="shared" si="418"/>
        <v>0</v>
      </c>
      <c r="N270" s="215">
        <f>100%</f>
        <v>1</v>
      </c>
      <c r="O270" s="194">
        <f t="shared" si="441"/>
        <v>0</v>
      </c>
      <c r="P270" s="141"/>
      <c r="Q270" s="20">
        <f t="shared" si="419"/>
        <v>0</v>
      </c>
      <c r="R270" s="142"/>
      <c r="S270" s="215">
        <f>100%</f>
        <v>1</v>
      </c>
      <c r="T270" s="194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5">
        <f t="shared" si="423"/>
        <v>0.27</v>
      </c>
      <c r="AD270" s="214">
        <f t="shared" si="443"/>
        <v>0</v>
      </c>
      <c r="AE270" s="20">
        <f t="shared" si="424"/>
        <v>0</v>
      </c>
      <c r="AF270" s="21">
        <f t="shared" si="425"/>
        <v>0</v>
      </c>
      <c r="AG270" s="215">
        <f t="shared" si="426"/>
        <v>1</v>
      </c>
      <c r="AH270" s="194">
        <f t="shared" si="444"/>
        <v>0</v>
      </c>
      <c r="AI270" s="141"/>
      <c r="AJ270" s="20">
        <f t="shared" si="427"/>
        <v>0</v>
      </c>
      <c r="AK270" s="142"/>
      <c r="AL270" s="215">
        <f t="shared" si="428"/>
        <v>1</v>
      </c>
      <c r="AM270" s="194">
        <f t="shared" si="445"/>
        <v>0</v>
      </c>
      <c r="AN270" s="141"/>
      <c r="AO270" s="143">
        <f t="shared" si="429"/>
        <v>0</v>
      </c>
      <c r="AP270" s="208">
        <f t="shared" si="446"/>
        <v>0</v>
      </c>
      <c r="AQ270" s="11" t="str">
        <f t="shared" si="450"/>
        <v xml:space="preserve"> </v>
      </c>
      <c r="AR270" s="230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5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5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8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2" t="s">
        <v>148</v>
      </c>
      <c r="F271" s="302"/>
      <c r="G271" s="66"/>
      <c r="H271" s="72"/>
      <c r="I271" s="27"/>
      <c r="J271" s="195">
        <f>27%</f>
        <v>0.27</v>
      </c>
      <c r="K271" s="214">
        <f t="shared" si="440"/>
        <v>0</v>
      </c>
      <c r="L271" s="20">
        <f t="shared" si="417"/>
        <v>0</v>
      </c>
      <c r="M271" s="73">
        <f t="shared" si="418"/>
        <v>0</v>
      </c>
      <c r="N271" s="215">
        <f>100%</f>
        <v>1</v>
      </c>
      <c r="O271" s="194">
        <f t="shared" si="441"/>
        <v>0</v>
      </c>
      <c r="P271" s="141"/>
      <c r="Q271" s="20">
        <f t="shared" si="419"/>
        <v>0</v>
      </c>
      <c r="R271" s="142"/>
      <c r="S271" s="215">
        <f>100%</f>
        <v>1</v>
      </c>
      <c r="T271" s="194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5">
        <f t="shared" si="423"/>
        <v>0.27</v>
      </c>
      <c r="AD271" s="214">
        <f t="shared" si="443"/>
        <v>0</v>
      </c>
      <c r="AE271" s="20">
        <f t="shared" si="424"/>
        <v>0</v>
      </c>
      <c r="AF271" s="21">
        <f t="shared" si="425"/>
        <v>0</v>
      </c>
      <c r="AG271" s="215">
        <f t="shared" si="426"/>
        <v>1</v>
      </c>
      <c r="AH271" s="194">
        <f t="shared" si="444"/>
        <v>0</v>
      </c>
      <c r="AI271" s="141"/>
      <c r="AJ271" s="20">
        <f t="shared" si="427"/>
        <v>0</v>
      </c>
      <c r="AK271" s="142"/>
      <c r="AL271" s="215">
        <f t="shared" si="428"/>
        <v>1</v>
      </c>
      <c r="AM271" s="194">
        <f t="shared" si="445"/>
        <v>0</v>
      </c>
      <c r="AN271" s="141"/>
      <c r="AO271" s="143">
        <f t="shared" si="429"/>
        <v>0</v>
      </c>
      <c r="AP271" s="208">
        <f t="shared" si="446"/>
        <v>0</v>
      </c>
      <c r="AQ271" s="11" t="str">
        <f t="shared" si="450"/>
        <v xml:space="preserve"> </v>
      </c>
      <c r="AR271" s="230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5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5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8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2" t="s">
        <v>148</v>
      </c>
      <c r="F272" s="302"/>
      <c r="G272" s="66"/>
      <c r="H272" s="72"/>
      <c r="I272" s="27"/>
      <c r="J272" s="195">
        <f>27%</f>
        <v>0.27</v>
      </c>
      <c r="K272" s="214">
        <f t="shared" si="440"/>
        <v>0</v>
      </c>
      <c r="L272" s="20">
        <f t="shared" si="417"/>
        <v>0</v>
      </c>
      <c r="M272" s="73">
        <f t="shared" si="418"/>
        <v>0</v>
      </c>
      <c r="N272" s="215">
        <f>100%</f>
        <v>1</v>
      </c>
      <c r="O272" s="194">
        <f t="shared" si="441"/>
        <v>0</v>
      </c>
      <c r="P272" s="141"/>
      <c r="Q272" s="20">
        <f t="shared" si="419"/>
        <v>0</v>
      </c>
      <c r="R272" s="142"/>
      <c r="S272" s="215">
        <f>100%</f>
        <v>1</v>
      </c>
      <c r="T272" s="194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5">
        <f t="shared" si="423"/>
        <v>0.27</v>
      </c>
      <c r="AD272" s="214">
        <f t="shared" si="443"/>
        <v>0</v>
      </c>
      <c r="AE272" s="20">
        <f t="shared" si="424"/>
        <v>0</v>
      </c>
      <c r="AF272" s="21">
        <f t="shared" si="425"/>
        <v>0</v>
      </c>
      <c r="AG272" s="215">
        <f t="shared" si="426"/>
        <v>1</v>
      </c>
      <c r="AH272" s="194">
        <f t="shared" si="444"/>
        <v>0</v>
      </c>
      <c r="AI272" s="141"/>
      <c r="AJ272" s="20">
        <f t="shared" si="427"/>
        <v>0</v>
      </c>
      <c r="AK272" s="142"/>
      <c r="AL272" s="215">
        <f t="shared" si="428"/>
        <v>1</v>
      </c>
      <c r="AM272" s="194">
        <f t="shared" si="445"/>
        <v>0</v>
      </c>
      <c r="AN272" s="141"/>
      <c r="AO272" s="143">
        <f t="shared" si="429"/>
        <v>0</v>
      </c>
      <c r="AP272" s="208">
        <f t="shared" si="446"/>
        <v>0</v>
      </c>
      <c r="AQ272" s="11" t="str">
        <f t="shared" si="450"/>
        <v xml:space="preserve"> </v>
      </c>
      <c r="AR272" s="230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5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5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8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2" t="s">
        <v>148</v>
      </c>
      <c r="F273" s="302"/>
      <c r="G273" s="66"/>
      <c r="H273" s="72"/>
      <c r="I273" s="27"/>
      <c r="J273" s="195">
        <f>27%</f>
        <v>0.27</v>
      </c>
      <c r="K273" s="214">
        <f t="shared" si="440"/>
        <v>0</v>
      </c>
      <c r="L273" s="20">
        <f t="shared" si="417"/>
        <v>0</v>
      </c>
      <c r="M273" s="73">
        <f t="shared" si="418"/>
        <v>0</v>
      </c>
      <c r="N273" s="215">
        <f>100%</f>
        <v>1</v>
      </c>
      <c r="O273" s="194">
        <f t="shared" si="441"/>
        <v>0</v>
      </c>
      <c r="P273" s="141"/>
      <c r="Q273" s="20">
        <f t="shared" si="419"/>
        <v>0</v>
      </c>
      <c r="R273" s="142"/>
      <c r="S273" s="215">
        <f>100%</f>
        <v>1</v>
      </c>
      <c r="T273" s="194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5">
        <f t="shared" si="423"/>
        <v>0.27</v>
      </c>
      <c r="AD273" s="214">
        <f t="shared" si="443"/>
        <v>0</v>
      </c>
      <c r="AE273" s="20">
        <f t="shared" si="424"/>
        <v>0</v>
      </c>
      <c r="AF273" s="21">
        <f t="shared" si="425"/>
        <v>0</v>
      </c>
      <c r="AG273" s="215">
        <f t="shared" si="426"/>
        <v>1</v>
      </c>
      <c r="AH273" s="194">
        <f t="shared" si="444"/>
        <v>0</v>
      </c>
      <c r="AI273" s="141"/>
      <c r="AJ273" s="20">
        <f t="shared" si="427"/>
        <v>0</v>
      </c>
      <c r="AK273" s="142"/>
      <c r="AL273" s="215">
        <f t="shared" si="428"/>
        <v>1</v>
      </c>
      <c r="AM273" s="194">
        <f t="shared" si="445"/>
        <v>0</v>
      </c>
      <c r="AN273" s="141"/>
      <c r="AO273" s="143">
        <f t="shared" si="429"/>
        <v>0</v>
      </c>
      <c r="AP273" s="208">
        <f t="shared" si="446"/>
        <v>0</v>
      </c>
      <c r="AQ273" s="11" t="str">
        <f t="shared" si="450"/>
        <v xml:space="preserve"> </v>
      </c>
      <c r="AR273" s="230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5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5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8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2" t="s">
        <v>148</v>
      </c>
      <c r="F274" s="302"/>
      <c r="G274" s="66"/>
      <c r="H274" s="72"/>
      <c r="I274" s="27"/>
      <c r="J274" s="195">
        <f>27%</f>
        <v>0.27</v>
      </c>
      <c r="K274" s="214">
        <f t="shared" si="440"/>
        <v>0</v>
      </c>
      <c r="L274" s="20">
        <f t="shared" si="417"/>
        <v>0</v>
      </c>
      <c r="M274" s="73">
        <f t="shared" si="418"/>
        <v>0</v>
      </c>
      <c r="N274" s="215">
        <f>100%</f>
        <v>1</v>
      </c>
      <c r="O274" s="194">
        <f t="shared" si="441"/>
        <v>0</v>
      </c>
      <c r="P274" s="141"/>
      <c r="Q274" s="20">
        <f t="shared" si="419"/>
        <v>0</v>
      </c>
      <c r="R274" s="142"/>
      <c r="S274" s="215">
        <f>100%</f>
        <v>1</v>
      </c>
      <c r="T274" s="194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5">
        <f t="shared" si="423"/>
        <v>0.27</v>
      </c>
      <c r="AD274" s="214">
        <f t="shared" si="443"/>
        <v>0</v>
      </c>
      <c r="AE274" s="20">
        <f t="shared" si="424"/>
        <v>0</v>
      </c>
      <c r="AF274" s="21">
        <f t="shared" si="425"/>
        <v>0</v>
      </c>
      <c r="AG274" s="215">
        <f t="shared" si="426"/>
        <v>1</v>
      </c>
      <c r="AH274" s="194">
        <f t="shared" si="444"/>
        <v>0</v>
      </c>
      <c r="AI274" s="141"/>
      <c r="AJ274" s="20">
        <f t="shared" si="427"/>
        <v>0</v>
      </c>
      <c r="AK274" s="142"/>
      <c r="AL274" s="215">
        <f t="shared" si="428"/>
        <v>1</v>
      </c>
      <c r="AM274" s="194">
        <f t="shared" si="445"/>
        <v>0</v>
      </c>
      <c r="AN274" s="141"/>
      <c r="AO274" s="143">
        <f t="shared" si="429"/>
        <v>0</v>
      </c>
      <c r="AP274" s="208">
        <f t="shared" si="446"/>
        <v>0</v>
      </c>
      <c r="AQ274" s="11" t="str">
        <f t="shared" si="450"/>
        <v xml:space="preserve"> </v>
      </c>
      <c r="AR274" s="230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5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5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8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2" t="s">
        <v>148</v>
      </c>
      <c r="F275" s="302"/>
      <c r="G275" s="66"/>
      <c r="H275" s="72"/>
      <c r="I275" s="27"/>
      <c r="J275" s="195">
        <f>27%</f>
        <v>0.27</v>
      </c>
      <c r="K275" s="214">
        <f t="shared" si="440"/>
        <v>0</v>
      </c>
      <c r="L275" s="20">
        <f t="shared" si="417"/>
        <v>0</v>
      </c>
      <c r="M275" s="73">
        <f t="shared" si="418"/>
        <v>0</v>
      </c>
      <c r="N275" s="215">
        <f>100%</f>
        <v>1</v>
      </c>
      <c r="O275" s="194">
        <f t="shared" si="441"/>
        <v>0</v>
      </c>
      <c r="P275" s="141"/>
      <c r="Q275" s="20">
        <f t="shared" si="419"/>
        <v>0</v>
      </c>
      <c r="R275" s="142"/>
      <c r="S275" s="215">
        <f>100%</f>
        <v>1</v>
      </c>
      <c r="T275" s="194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5">
        <f t="shared" si="423"/>
        <v>0.27</v>
      </c>
      <c r="AD275" s="214">
        <f t="shared" si="443"/>
        <v>0</v>
      </c>
      <c r="AE275" s="20">
        <f t="shared" si="424"/>
        <v>0</v>
      </c>
      <c r="AF275" s="21">
        <f t="shared" si="425"/>
        <v>0</v>
      </c>
      <c r="AG275" s="215">
        <f t="shared" si="426"/>
        <v>1</v>
      </c>
      <c r="AH275" s="194">
        <f t="shared" si="444"/>
        <v>0</v>
      </c>
      <c r="AI275" s="141"/>
      <c r="AJ275" s="20">
        <f t="shared" si="427"/>
        <v>0</v>
      </c>
      <c r="AK275" s="142"/>
      <c r="AL275" s="215">
        <f t="shared" si="428"/>
        <v>1</v>
      </c>
      <c r="AM275" s="194">
        <f t="shared" si="445"/>
        <v>0</v>
      </c>
      <c r="AN275" s="141"/>
      <c r="AO275" s="143">
        <f t="shared" si="429"/>
        <v>0</v>
      </c>
      <c r="AP275" s="208">
        <f t="shared" si="446"/>
        <v>0</v>
      </c>
      <c r="AQ275" s="11" t="str">
        <f t="shared" si="450"/>
        <v xml:space="preserve"> </v>
      </c>
      <c r="AR275" s="230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5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5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8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2" t="s">
        <v>148</v>
      </c>
      <c r="F276" s="302"/>
      <c r="G276" s="66"/>
      <c r="H276" s="72"/>
      <c r="I276" s="27"/>
      <c r="J276" s="195">
        <f>27%</f>
        <v>0.27</v>
      </c>
      <c r="K276" s="214">
        <f t="shared" si="440"/>
        <v>0</v>
      </c>
      <c r="L276" s="20">
        <f t="shared" si="417"/>
        <v>0</v>
      </c>
      <c r="M276" s="73">
        <f t="shared" si="418"/>
        <v>0</v>
      </c>
      <c r="N276" s="215">
        <f>100%</f>
        <v>1</v>
      </c>
      <c r="O276" s="194">
        <f t="shared" si="441"/>
        <v>0</v>
      </c>
      <c r="P276" s="141"/>
      <c r="Q276" s="20">
        <f t="shared" si="419"/>
        <v>0</v>
      </c>
      <c r="R276" s="142"/>
      <c r="S276" s="215">
        <f>100%</f>
        <v>1</v>
      </c>
      <c r="T276" s="194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5">
        <f t="shared" si="423"/>
        <v>0.27</v>
      </c>
      <c r="AD276" s="214">
        <f t="shared" si="443"/>
        <v>0</v>
      </c>
      <c r="AE276" s="20">
        <f t="shared" si="424"/>
        <v>0</v>
      </c>
      <c r="AF276" s="21">
        <f t="shared" si="425"/>
        <v>0</v>
      </c>
      <c r="AG276" s="215">
        <f t="shared" si="426"/>
        <v>1</v>
      </c>
      <c r="AH276" s="194">
        <f t="shared" si="444"/>
        <v>0</v>
      </c>
      <c r="AI276" s="141"/>
      <c r="AJ276" s="20">
        <f t="shared" si="427"/>
        <v>0</v>
      </c>
      <c r="AK276" s="142"/>
      <c r="AL276" s="215">
        <f t="shared" si="428"/>
        <v>1</v>
      </c>
      <c r="AM276" s="194">
        <f t="shared" si="445"/>
        <v>0</v>
      </c>
      <c r="AN276" s="141"/>
      <c r="AO276" s="143">
        <f t="shared" si="429"/>
        <v>0</v>
      </c>
      <c r="AP276" s="208">
        <f t="shared" si="446"/>
        <v>0</v>
      </c>
      <c r="AQ276" s="11" t="str">
        <f t="shared" si="450"/>
        <v xml:space="preserve"> </v>
      </c>
      <c r="AR276" s="230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5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5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8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2" t="s">
        <v>148</v>
      </c>
      <c r="F277" s="302"/>
      <c r="G277" s="66"/>
      <c r="H277" s="72"/>
      <c r="I277" s="27"/>
      <c r="J277" s="195">
        <f>27%</f>
        <v>0.27</v>
      </c>
      <c r="K277" s="214">
        <f t="shared" si="440"/>
        <v>0</v>
      </c>
      <c r="L277" s="20">
        <f t="shared" si="417"/>
        <v>0</v>
      </c>
      <c r="M277" s="73">
        <f t="shared" si="418"/>
        <v>0</v>
      </c>
      <c r="N277" s="215">
        <f>100%</f>
        <v>1</v>
      </c>
      <c r="O277" s="194">
        <f t="shared" si="441"/>
        <v>0</v>
      </c>
      <c r="P277" s="141"/>
      <c r="Q277" s="20">
        <f t="shared" si="419"/>
        <v>0</v>
      </c>
      <c r="R277" s="142"/>
      <c r="S277" s="215">
        <f>100%</f>
        <v>1</v>
      </c>
      <c r="T277" s="194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5">
        <f t="shared" si="423"/>
        <v>0.27</v>
      </c>
      <c r="AD277" s="214">
        <f t="shared" si="443"/>
        <v>0</v>
      </c>
      <c r="AE277" s="20">
        <f t="shared" si="424"/>
        <v>0</v>
      </c>
      <c r="AF277" s="21">
        <f t="shared" si="425"/>
        <v>0</v>
      </c>
      <c r="AG277" s="215">
        <f t="shared" si="426"/>
        <v>1</v>
      </c>
      <c r="AH277" s="194">
        <f t="shared" si="444"/>
        <v>0</v>
      </c>
      <c r="AI277" s="141"/>
      <c r="AJ277" s="20">
        <f t="shared" si="427"/>
        <v>0</v>
      </c>
      <c r="AK277" s="142"/>
      <c r="AL277" s="215">
        <f t="shared" si="428"/>
        <v>1</v>
      </c>
      <c r="AM277" s="194">
        <f t="shared" si="445"/>
        <v>0</v>
      </c>
      <c r="AN277" s="141"/>
      <c r="AO277" s="143">
        <f t="shared" si="429"/>
        <v>0</v>
      </c>
      <c r="AP277" s="208">
        <f t="shared" si="446"/>
        <v>0</v>
      </c>
      <c r="AQ277" s="11" t="str">
        <f t="shared" si="450"/>
        <v xml:space="preserve"> </v>
      </c>
      <c r="AR277" s="230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5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5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8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2" t="s">
        <v>148</v>
      </c>
      <c r="F278" s="302"/>
      <c r="G278" s="66"/>
      <c r="H278" s="72"/>
      <c r="I278" s="27"/>
      <c r="J278" s="195">
        <f>27%</f>
        <v>0.27</v>
      </c>
      <c r="K278" s="214">
        <f t="shared" si="440"/>
        <v>0</v>
      </c>
      <c r="L278" s="20">
        <f t="shared" si="417"/>
        <v>0</v>
      </c>
      <c r="M278" s="73">
        <f t="shared" si="418"/>
        <v>0</v>
      </c>
      <c r="N278" s="215">
        <f>100%</f>
        <v>1</v>
      </c>
      <c r="O278" s="194">
        <f t="shared" si="441"/>
        <v>0</v>
      </c>
      <c r="P278" s="141"/>
      <c r="Q278" s="20">
        <f t="shared" si="419"/>
        <v>0</v>
      </c>
      <c r="R278" s="142"/>
      <c r="S278" s="215">
        <f>100%</f>
        <v>1</v>
      </c>
      <c r="T278" s="194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5">
        <f t="shared" si="423"/>
        <v>0.27</v>
      </c>
      <c r="AD278" s="214">
        <f t="shared" si="443"/>
        <v>0</v>
      </c>
      <c r="AE278" s="20">
        <f t="shared" si="424"/>
        <v>0</v>
      </c>
      <c r="AF278" s="21">
        <f t="shared" si="425"/>
        <v>0</v>
      </c>
      <c r="AG278" s="215">
        <f t="shared" si="426"/>
        <v>1</v>
      </c>
      <c r="AH278" s="194">
        <f t="shared" si="444"/>
        <v>0</v>
      </c>
      <c r="AI278" s="141"/>
      <c r="AJ278" s="20">
        <f t="shared" si="427"/>
        <v>0</v>
      </c>
      <c r="AK278" s="142"/>
      <c r="AL278" s="215">
        <f t="shared" si="428"/>
        <v>1</v>
      </c>
      <c r="AM278" s="194">
        <f t="shared" si="445"/>
        <v>0</v>
      </c>
      <c r="AN278" s="141"/>
      <c r="AO278" s="143">
        <f t="shared" si="429"/>
        <v>0</v>
      </c>
      <c r="AP278" s="208">
        <f t="shared" si="446"/>
        <v>0</v>
      </c>
      <c r="AQ278" s="11" t="str">
        <f t="shared" si="450"/>
        <v xml:space="preserve"> </v>
      </c>
      <c r="AR278" s="230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5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5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8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2" t="s">
        <v>148</v>
      </c>
      <c r="F279" s="302"/>
      <c r="G279" s="66"/>
      <c r="H279" s="72"/>
      <c r="I279" s="27"/>
      <c r="J279" s="195">
        <f>27%</f>
        <v>0.27</v>
      </c>
      <c r="K279" s="214">
        <f t="shared" si="440"/>
        <v>0</v>
      </c>
      <c r="L279" s="20">
        <f t="shared" si="417"/>
        <v>0</v>
      </c>
      <c r="M279" s="73">
        <f t="shared" si="418"/>
        <v>0</v>
      </c>
      <c r="N279" s="215">
        <f>100%</f>
        <v>1</v>
      </c>
      <c r="O279" s="194">
        <f t="shared" si="441"/>
        <v>0</v>
      </c>
      <c r="P279" s="141"/>
      <c r="Q279" s="20">
        <f t="shared" si="419"/>
        <v>0</v>
      </c>
      <c r="R279" s="142"/>
      <c r="S279" s="215">
        <f>100%</f>
        <v>1</v>
      </c>
      <c r="T279" s="194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5">
        <f t="shared" si="423"/>
        <v>0.27</v>
      </c>
      <c r="AD279" s="214">
        <f t="shared" si="443"/>
        <v>0</v>
      </c>
      <c r="AE279" s="20">
        <f t="shared" si="424"/>
        <v>0</v>
      </c>
      <c r="AF279" s="21">
        <f t="shared" si="425"/>
        <v>0</v>
      </c>
      <c r="AG279" s="215">
        <f t="shared" si="426"/>
        <v>1</v>
      </c>
      <c r="AH279" s="194">
        <f t="shared" si="444"/>
        <v>0</v>
      </c>
      <c r="AI279" s="141"/>
      <c r="AJ279" s="20">
        <f t="shared" si="427"/>
        <v>0</v>
      </c>
      <c r="AK279" s="142"/>
      <c r="AL279" s="215">
        <f t="shared" si="428"/>
        <v>1</v>
      </c>
      <c r="AM279" s="194">
        <f t="shared" si="445"/>
        <v>0</v>
      </c>
      <c r="AN279" s="141"/>
      <c r="AO279" s="143">
        <f t="shared" si="429"/>
        <v>0</v>
      </c>
      <c r="AP279" s="208">
        <f t="shared" si="446"/>
        <v>0</v>
      </c>
      <c r="AQ279" s="11" t="str">
        <f t="shared" si="450"/>
        <v xml:space="preserve"> </v>
      </c>
      <c r="AR279" s="230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5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5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8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2" t="s">
        <v>148</v>
      </c>
      <c r="F280" s="302"/>
      <c r="G280" s="66"/>
      <c r="H280" s="72"/>
      <c r="I280" s="27"/>
      <c r="J280" s="195">
        <f>27%</f>
        <v>0.27</v>
      </c>
      <c r="K280" s="214">
        <f t="shared" si="440"/>
        <v>0</v>
      </c>
      <c r="L280" s="20">
        <f t="shared" si="417"/>
        <v>0</v>
      </c>
      <c r="M280" s="73">
        <f t="shared" si="418"/>
        <v>0</v>
      </c>
      <c r="N280" s="215">
        <f>100%</f>
        <v>1</v>
      </c>
      <c r="O280" s="194">
        <f t="shared" si="441"/>
        <v>0</v>
      </c>
      <c r="P280" s="141"/>
      <c r="Q280" s="20">
        <f t="shared" si="419"/>
        <v>0</v>
      </c>
      <c r="R280" s="142"/>
      <c r="S280" s="215">
        <f>100%</f>
        <v>1</v>
      </c>
      <c r="T280" s="194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5">
        <f t="shared" si="423"/>
        <v>0.27</v>
      </c>
      <c r="AD280" s="214">
        <f t="shared" si="443"/>
        <v>0</v>
      </c>
      <c r="AE280" s="20">
        <f t="shared" si="424"/>
        <v>0</v>
      </c>
      <c r="AF280" s="21">
        <f t="shared" si="425"/>
        <v>0</v>
      </c>
      <c r="AG280" s="215">
        <f t="shared" si="426"/>
        <v>1</v>
      </c>
      <c r="AH280" s="194">
        <f t="shared" si="444"/>
        <v>0</v>
      </c>
      <c r="AI280" s="141"/>
      <c r="AJ280" s="20">
        <f t="shared" si="427"/>
        <v>0</v>
      </c>
      <c r="AK280" s="142"/>
      <c r="AL280" s="215">
        <f t="shared" si="428"/>
        <v>1</v>
      </c>
      <c r="AM280" s="194">
        <f t="shared" si="445"/>
        <v>0</v>
      </c>
      <c r="AN280" s="141"/>
      <c r="AO280" s="143">
        <f t="shared" si="429"/>
        <v>0</v>
      </c>
      <c r="AP280" s="208">
        <f t="shared" si="446"/>
        <v>0</v>
      </c>
      <c r="AQ280" s="11" t="str">
        <f t="shared" si="450"/>
        <v xml:space="preserve"> </v>
      </c>
      <c r="AR280" s="230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5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5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8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2" t="s">
        <v>148</v>
      </c>
      <c r="F281" s="302"/>
      <c r="G281" s="66"/>
      <c r="H281" s="72"/>
      <c r="I281" s="27"/>
      <c r="J281" s="195">
        <f>27%</f>
        <v>0.27</v>
      </c>
      <c r="K281" s="214">
        <f t="shared" si="440"/>
        <v>0</v>
      </c>
      <c r="L281" s="20">
        <f t="shared" si="417"/>
        <v>0</v>
      </c>
      <c r="M281" s="73">
        <f t="shared" si="418"/>
        <v>0</v>
      </c>
      <c r="N281" s="215">
        <f>100%</f>
        <v>1</v>
      </c>
      <c r="O281" s="194">
        <f t="shared" si="441"/>
        <v>0</v>
      </c>
      <c r="P281" s="141"/>
      <c r="Q281" s="20">
        <f t="shared" si="419"/>
        <v>0</v>
      </c>
      <c r="R281" s="142"/>
      <c r="S281" s="215">
        <f>100%</f>
        <v>1</v>
      </c>
      <c r="T281" s="194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5">
        <f t="shared" si="423"/>
        <v>0.27</v>
      </c>
      <c r="AD281" s="214">
        <f t="shared" si="443"/>
        <v>0</v>
      </c>
      <c r="AE281" s="20">
        <f t="shared" si="424"/>
        <v>0</v>
      </c>
      <c r="AF281" s="21">
        <f t="shared" si="425"/>
        <v>0</v>
      </c>
      <c r="AG281" s="215">
        <f t="shared" si="426"/>
        <v>1</v>
      </c>
      <c r="AH281" s="194">
        <f t="shared" si="444"/>
        <v>0</v>
      </c>
      <c r="AI281" s="141"/>
      <c r="AJ281" s="20">
        <f t="shared" si="427"/>
        <v>0</v>
      </c>
      <c r="AK281" s="142"/>
      <c r="AL281" s="215">
        <f t="shared" si="428"/>
        <v>1</v>
      </c>
      <c r="AM281" s="194">
        <f t="shared" si="445"/>
        <v>0</v>
      </c>
      <c r="AN281" s="141"/>
      <c r="AO281" s="143">
        <f t="shared" si="429"/>
        <v>0</v>
      </c>
      <c r="AP281" s="208">
        <f t="shared" si="446"/>
        <v>0</v>
      </c>
      <c r="AQ281" s="11" t="str">
        <f t="shared" si="450"/>
        <v xml:space="preserve"> </v>
      </c>
      <c r="AR281" s="230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5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5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8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2" t="s">
        <v>148</v>
      </c>
      <c r="F282" s="302"/>
      <c r="G282" s="66"/>
      <c r="H282" s="72"/>
      <c r="I282" s="27"/>
      <c r="J282" s="195">
        <f>27%</f>
        <v>0.27</v>
      </c>
      <c r="K282" s="214">
        <f t="shared" si="440"/>
        <v>0</v>
      </c>
      <c r="L282" s="20">
        <f t="shared" si="417"/>
        <v>0</v>
      </c>
      <c r="M282" s="73">
        <f t="shared" si="418"/>
        <v>0</v>
      </c>
      <c r="N282" s="215">
        <f>100%</f>
        <v>1</v>
      </c>
      <c r="O282" s="194">
        <f t="shared" si="441"/>
        <v>0</v>
      </c>
      <c r="P282" s="141"/>
      <c r="Q282" s="20">
        <f t="shared" si="419"/>
        <v>0</v>
      </c>
      <c r="R282" s="142"/>
      <c r="S282" s="215">
        <f>100%</f>
        <v>1</v>
      </c>
      <c r="T282" s="194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5">
        <f t="shared" si="423"/>
        <v>0.27</v>
      </c>
      <c r="AD282" s="214">
        <f t="shared" si="443"/>
        <v>0</v>
      </c>
      <c r="AE282" s="20">
        <f t="shared" si="424"/>
        <v>0</v>
      </c>
      <c r="AF282" s="21">
        <f t="shared" si="425"/>
        <v>0</v>
      </c>
      <c r="AG282" s="215">
        <f t="shared" si="426"/>
        <v>1</v>
      </c>
      <c r="AH282" s="194">
        <f t="shared" si="444"/>
        <v>0</v>
      </c>
      <c r="AI282" s="141"/>
      <c r="AJ282" s="20">
        <f t="shared" si="427"/>
        <v>0</v>
      </c>
      <c r="AK282" s="142"/>
      <c r="AL282" s="215">
        <f t="shared" si="428"/>
        <v>1</v>
      </c>
      <c r="AM282" s="194">
        <f t="shared" si="445"/>
        <v>0</v>
      </c>
      <c r="AN282" s="141"/>
      <c r="AO282" s="143">
        <f t="shared" si="429"/>
        <v>0</v>
      </c>
      <c r="AP282" s="208">
        <f>AH282-O282</f>
        <v>0</v>
      </c>
      <c r="AQ282" s="11" t="str">
        <f t="shared" si="450"/>
        <v xml:space="preserve"> </v>
      </c>
      <c r="AR282" s="230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5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5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8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306" t="s">
        <v>16</v>
      </c>
      <c r="E283" s="307"/>
      <c r="F283" s="308"/>
      <c r="G283" s="65"/>
      <c r="H283" s="70"/>
      <c r="I283" s="26"/>
      <c r="J283" s="26"/>
      <c r="K283" s="133"/>
      <c r="L283" s="5"/>
      <c r="M283" s="71">
        <f>O283+Q283</f>
        <v>0</v>
      </c>
      <c r="N283" s="216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6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6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6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9"/>
      <c r="AQ283" s="11" t="str">
        <f t="shared" si="450"/>
        <v xml:space="preserve"> </v>
      </c>
      <c r="AR283" s="230"/>
      <c r="AS283" s="23"/>
      <c r="AT283" s="26"/>
      <c r="AU283" s="26"/>
      <c r="AV283" s="5"/>
      <c r="AW283" s="6">
        <f>AY283+BA283</f>
        <v>0</v>
      </c>
      <c r="AX283" s="216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6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9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2" t="s">
        <v>148</v>
      </c>
      <c r="F284" s="302"/>
      <c r="G284" s="67"/>
      <c r="H284" s="72"/>
      <c r="I284" s="27"/>
      <c r="J284" s="195">
        <f>27%</f>
        <v>0.27</v>
      </c>
      <c r="K284" s="214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5">
        <f>100%</f>
        <v>1</v>
      </c>
      <c r="O284" s="194">
        <f>ROUND((M284*N284),0)</f>
        <v>0</v>
      </c>
      <c r="P284" s="141"/>
      <c r="Q284" s="20">
        <f t="shared" ref="Q284:Q303" si="455">M284-O284</f>
        <v>0</v>
      </c>
      <c r="R284" s="142"/>
      <c r="S284" s="215">
        <f>100%</f>
        <v>1</v>
      </c>
      <c r="T284" s="194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5">
        <f t="shared" ref="AC284:AC303" si="459">J284</f>
        <v>0.27</v>
      </c>
      <c r="AD284" s="214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5">
        <f t="shared" ref="AG284:AG303" si="462">N284</f>
        <v>1</v>
      </c>
      <c r="AH284" s="194">
        <f>ROUND((AF284*AG284),0)</f>
        <v>0</v>
      </c>
      <c r="AI284" s="141"/>
      <c r="AJ284" s="20">
        <f t="shared" ref="AJ284:AJ303" si="463">AF284-AH284</f>
        <v>0</v>
      </c>
      <c r="AK284" s="142"/>
      <c r="AL284" s="215">
        <f t="shared" ref="AL284:AL303" si="464">S284</f>
        <v>1</v>
      </c>
      <c r="AM284" s="194">
        <f>ROUND((AL284*AH284),0)</f>
        <v>0</v>
      </c>
      <c r="AN284" s="141"/>
      <c r="AO284" s="143">
        <f t="shared" ref="AO284:AO303" si="465">AH284-AM284</f>
        <v>0</v>
      </c>
      <c r="AP284" s="208">
        <f>AH284-O284</f>
        <v>0</v>
      </c>
      <c r="AQ284" s="11" t="str">
        <f t="shared" si="450"/>
        <v xml:space="preserve"> </v>
      </c>
      <c r="AR284" s="230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5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5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8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2" t="s">
        <v>148</v>
      </c>
      <c r="F285" s="302"/>
      <c r="G285" s="67"/>
      <c r="H285" s="72"/>
      <c r="I285" s="27"/>
      <c r="J285" s="195">
        <f>27%</f>
        <v>0.27</v>
      </c>
      <c r="K285" s="214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5">
        <f>100%</f>
        <v>1</v>
      </c>
      <c r="O285" s="194">
        <f t="shared" ref="O285:O303" si="477">ROUND((M285*N285),0)</f>
        <v>0</v>
      </c>
      <c r="P285" s="141"/>
      <c r="Q285" s="20">
        <f t="shared" si="455"/>
        <v>0</v>
      </c>
      <c r="R285" s="142"/>
      <c r="S285" s="215">
        <f>100%</f>
        <v>1</v>
      </c>
      <c r="T285" s="194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5">
        <f t="shared" si="459"/>
        <v>0.27</v>
      </c>
      <c r="AD285" s="214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5">
        <f t="shared" si="462"/>
        <v>1</v>
      </c>
      <c r="AH285" s="194">
        <f t="shared" ref="AH285:AH303" si="480">ROUND((AF285*AG285),0)</f>
        <v>0</v>
      </c>
      <c r="AI285" s="141"/>
      <c r="AJ285" s="20">
        <f t="shared" si="463"/>
        <v>0</v>
      </c>
      <c r="AK285" s="142"/>
      <c r="AL285" s="215">
        <f t="shared" si="464"/>
        <v>1</v>
      </c>
      <c r="AM285" s="194">
        <f t="shared" ref="AM285:AM303" si="481">ROUND((AL285*AH285),0)</f>
        <v>0</v>
      </c>
      <c r="AN285" s="141"/>
      <c r="AO285" s="143">
        <f t="shared" si="465"/>
        <v>0</v>
      </c>
      <c r="AP285" s="208">
        <f t="shared" ref="AP285:AP302" si="482">AH285-O285</f>
        <v>0</v>
      </c>
      <c r="AQ285" s="11" t="str">
        <f t="shared" si="450"/>
        <v xml:space="preserve"> </v>
      </c>
      <c r="AR285" s="230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5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5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8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2" t="s">
        <v>148</v>
      </c>
      <c r="F286" s="302"/>
      <c r="G286" s="67"/>
      <c r="H286" s="72"/>
      <c r="I286" s="27"/>
      <c r="J286" s="195">
        <f>27%</f>
        <v>0.27</v>
      </c>
      <c r="K286" s="214">
        <f t="shared" si="476"/>
        <v>0</v>
      </c>
      <c r="L286" s="20">
        <f t="shared" si="453"/>
        <v>0</v>
      </c>
      <c r="M286" s="73">
        <f t="shared" si="454"/>
        <v>0</v>
      </c>
      <c r="N286" s="215">
        <f>100%</f>
        <v>1</v>
      </c>
      <c r="O286" s="194">
        <f t="shared" si="477"/>
        <v>0</v>
      </c>
      <c r="P286" s="141"/>
      <c r="Q286" s="20">
        <f t="shared" si="455"/>
        <v>0</v>
      </c>
      <c r="R286" s="142"/>
      <c r="S286" s="215">
        <f>100%</f>
        <v>1</v>
      </c>
      <c r="T286" s="194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5">
        <f t="shared" si="459"/>
        <v>0.27</v>
      </c>
      <c r="AD286" s="214">
        <f t="shared" si="479"/>
        <v>0</v>
      </c>
      <c r="AE286" s="20">
        <f t="shared" si="460"/>
        <v>0</v>
      </c>
      <c r="AF286" s="21">
        <f t="shared" si="461"/>
        <v>0</v>
      </c>
      <c r="AG286" s="215">
        <f t="shared" si="462"/>
        <v>1</v>
      </c>
      <c r="AH286" s="194">
        <f t="shared" si="480"/>
        <v>0</v>
      </c>
      <c r="AI286" s="141"/>
      <c r="AJ286" s="20">
        <f t="shared" si="463"/>
        <v>0</v>
      </c>
      <c r="AK286" s="142"/>
      <c r="AL286" s="215">
        <f t="shared" si="464"/>
        <v>1</v>
      </c>
      <c r="AM286" s="194">
        <f t="shared" si="481"/>
        <v>0</v>
      </c>
      <c r="AN286" s="141"/>
      <c r="AO286" s="143">
        <f t="shared" si="465"/>
        <v>0</v>
      </c>
      <c r="AP286" s="208">
        <f t="shared" si="482"/>
        <v>0</v>
      </c>
      <c r="AQ286" s="11" t="str">
        <f t="shared" si="450"/>
        <v xml:space="preserve"> </v>
      </c>
      <c r="AR286" s="230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5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5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8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2" t="s">
        <v>148</v>
      </c>
      <c r="F287" s="302"/>
      <c r="G287" s="67"/>
      <c r="H287" s="72"/>
      <c r="I287" s="27"/>
      <c r="J287" s="195">
        <f>27%</f>
        <v>0.27</v>
      </c>
      <c r="K287" s="214">
        <f t="shared" si="476"/>
        <v>0</v>
      </c>
      <c r="L287" s="20">
        <f t="shared" si="453"/>
        <v>0</v>
      </c>
      <c r="M287" s="73">
        <f t="shared" si="454"/>
        <v>0</v>
      </c>
      <c r="N287" s="215">
        <f>100%</f>
        <v>1</v>
      </c>
      <c r="O287" s="194">
        <f t="shared" si="477"/>
        <v>0</v>
      </c>
      <c r="P287" s="141"/>
      <c r="Q287" s="20">
        <f t="shared" si="455"/>
        <v>0</v>
      </c>
      <c r="R287" s="142"/>
      <c r="S287" s="215">
        <f>100%</f>
        <v>1</v>
      </c>
      <c r="T287" s="194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5">
        <f t="shared" si="459"/>
        <v>0.27</v>
      </c>
      <c r="AD287" s="214">
        <f t="shared" si="479"/>
        <v>0</v>
      </c>
      <c r="AE287" s="20">
        <f t="shared" si="460"/>
        <v>0</v>
      </c>
      <c r="AF287" s="21">
        <f t="shared" si="461"/>
        <v>0</v>
      </c>
      <c r="AG287" s="215">
        <f t="shared" si="462"/>
        <v>1</v>
      </c>
      <c r="AH287" s="194">
        <f t="shared" si="480"/>
        <v>0</v>
      </c>
      <c r="AI287" s="141"/>
      <c r="AJ287" s="20">
        <f t="shared" si="463"/>
        <v>0</v>
      </c>
      <c r="AK287" s="142"/>
      <c r="AL287" s="215">
        <f t="shared" si="464"/>
        <v>1</v>
      </c>
      <c r="AM287" s="194">
        <f t="shared" si="481"/>
        <v>0</v>
      </c>
      <c r="AN287" s="141"/>
      <c r="AO287" s="143">
        <f t="shared" si="465"/>
        <v>0</v>
      </c>
      <c r="AP287" s="208">
        <f t="shared" si="482"/>
        <v>0</v>
      </c>
      <c r="AQ287" s="11" t="str">
        <f t="shared" si="450"/>
        <v xml:space="preserve"> </v>
      </c>
      <c r="AR287" s="230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5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5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8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2" t="s">
        <v>148</v>
      </c>
      <c r="F288" s="302"/>
      <c r="G288" s="67"/>
      <c r="H288" s="72"/>
      <c r="I288" s="27"/>
      <c r="J288" s="195">
        <f>27%</f>
        <v>0.27</v>
      </c>
      <c r="K288" s="214">
        <f t="shared" si="476"/>
        <v>0</v>
      </c>
      <c r="L288" s="20">
        <f t="shared" si="453"/>
        <v>0</v>
      </c>
      <c r="M288" s="73">
        <f t="shared" si="454"/>
        <v>0</v>
      </c>
      <c r="N288" s="215">
        <f>100%</f>
        <v>1</v>
      </c>
      <c r="O288" s="194">
        <f t="shared" si="477"/>
        <v>0</v>
      </c>
      <c r="P288" s="141"/>
      <c r="Q288" s="20">
        <f t="shared" si="455"/>
        <v>0</v>
      </c>
      <c r="R288" s="142"/>
      <c r="S288" s="215">
        <f>100%</f>
        <v>1</v>
      </c>
      <c r="T288" s="194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5">
        <f t="shared" si="459"/>
        <v>0.27</v>
      </c>
      <c r="AD288" s="214">
        <f t="shared" si="479"/>
        <v>0</v>
      </c>
      <c r="AE288" s="20">
        <f t="shared" si="460"/>
        <v>0</v>
      </c>
      <c r="AF288" s="21">
        <f t="shared" si="461"/>
        <v>0</v>
      </c>
      <c r="AG288" s="215">
        <f t="shared" si="462"/>
        <v>1</v>
      </c>
      <c r="AH288" s="194">
        <f t="shared" si="480"/>
        <v>0</v>
      </c>
      <c r="AI288" s="141"/>
      <c r="AJ288" s="20">
        <f t="shared" si="463"/>
        <v>0</v>
      </c>
      <c r="AK288" s="142"/>
      <c r="AL288" s="215">
        <f t="shared" si="464"/>
        <v>1</v>
      </c>
      <c r="AM288" s="194">
        <f t="shared" si="481"/>
        <v>0</v>
      </c>
      <c r="AN288" s="141"/>
      <c r="AO288" s="143">
        <f t="shared" si="465"/>
        <v>0</v>
      </c>
      <c r="AP288" s="208">
        <f t="shared" si="482"/>
        <v>0</v>
      </c>
      <c r="AQ288" s="11" t="str">
        <f t="shared" si="450"/>
        <v xml:space="preserve"> </v>
      </c>
      <c r="AR288" s="230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5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5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8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2" t="s">
        <v>148</v>
      </c>
      <c r="F289" s="302"/>
      <c r="G289" s="67"/>
      <c r="H289" s="72"/>
      <c r="I289" s="27"/>
      <c r="J289" s="195">
        <f>27%</f>
        <v>0.27</v>
      </c>
      <c r="K289" s="214">
        <f t="shared" si="476"/>
        <v>0</v>
      </c>
      <c r="L289" s="20">
        <f t="shared" si="453"/>
        <v>0</v>
      </c>
      <c r="M289" s="73">
        <f t="shared" si="454"/>
        <v>0</v>
      </c>
      <c r="N289" s="215">
        <f>100%</f>
        <v>1</v>
      </c>
      <c r="O289" s="194">
        <f t="shared" si="477"/>
        <v>0</v>
      </c>
      <c r="P289" s="141"/>
      <c r="Q289" s="20">
        <f t="shared" si="455"/>
        <v>0</v>
      </c>
      <c r="R289" s="142"/>
      <c r="S289" s="215">
        <f>100%</f>
        <v>1</v>
      </c>
      <c r="T289" s="194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5">
        <f t="shared" si="459"/>
        <v>0.27</v>
      </c>
      <c r="AD289" s="214">
        <f t="shared" si="479"/>
        <v>0</v>
      </c>
      <c r="AE289" s="20">
        <f t="shared" si="460"/>
        <v>0</v>
      </c>
      <c r="AF289" s="21">
        <f t="shared" si="461"/>
        <v>0</v>
      </c>
      <c r="AG289" s="215">
        <f t="shared" si="462"/>
        <v>1</v>
      </c>
      <c r="AH289" s="194">
        <f t="shared" si="480"/>
        <v>0</v>
      </c>
      <c r="AI289" s="141"/>
      <c r="AJ289" s="20">
        <f t="shared" si="463"/>
        <v>0</v>
      </c>
      <c r="AK289" s="142"/>
      <c r="AL289" s="215">
        <f t="shared" si="464"/>
        <v>1</v>
      </c>
      <c r="AM289" s="194">
        <f t="shared" si="481"/>
        <v>0</v>
      </c>
      <c r="AN289" s="141"/>
      <c r="AO289" s="143">
        <f t="shared" si="465"/>
        <v>0</v>
      </c>
      <c r="AP289" s="208">
        <f t="shared" si="482"/>
        <v>0</v>
      </c>
      <c r="AQ289" s="11" t="str">
        <f t="shared" si="450"/>
        <v xml:space="preserve"> </v>
      </c>
      <c r="AR289" s="230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5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5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8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2" t="s">
        <v>148</v>
      </c>
      <c r="F290" s="302"/>
      <c r="G290" s="67"/>
      <c r="H290" s="72"/>
      <c r="I290" s="27"/>
      <c r="J290" s="195">
        <f>27%</f>
        <v>0.27</v>
      </c>
      <c r="K290" s="214">
        <f t="shared" si="476"/>
        <v>0</v>
      </c>
      <c r="L290" s="20">
        <f t="shared" si="453"/>
        <v>0</v>
      </c>
      <c r="M290" s="73">
        <f t="shared" si="454"/>
        <v>0</v>
      </c>
      <c r="N290" s="215">
        <f>100%</f>
        <v>1</v>
      </c>
      <c r="O290" s="194">
        <f t="shared" si="477"/>
        <v>0</v>
      </c>
      <c r="P290" s="141"/>
      <c r="Q290" s="20">
        <f t="shared" si="455"/>
        <v>0</v>
      </c>
      <c r="R290" s="142"/>
      <c r="S290" s="215">
        <f>100%</f>
        <v>1</v>
      </c>
      <c r="T290" s="194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5">
        <f t="shared" si="459"/>
        <v>0.27</v>
      </c>
      <c r="AD290" s="214">
        <f t="shared" si="479"/>
        <v>0</v>
      </c>
      <c r="AE290" s="20">
        <f t="shared" si="460"/>
        <v>0</v>
      </c>
      <c r="AF290" s="21">
        <f t="shared" si="461"/>
        <v>0</v>
      </c>
      <c r="AG290" s="215">
        <f t="shared" si="462"/>
        <v>1</v>
      </c>
      <c r="AH290" s="194">
        <f t="shared" si="480"/>
        <v>0</v>
      </c>
      <c r="AI290" s="141"/>
      <c r="AJ290" s="20">
        <f t="shared" si="463"/>
        <v>0</v>
      </c>
      <c r="AK290" s="142"/>
      <c r="AL290" s="215">
        <f t="shared" si="464"/>
        <v>1</v>
      </c>
      <c r="AM290" s="194">
        <f t="shared" si="481"/>
        <v>0</v>
      </c>
      <c r="AN290" s="141"/>
      <c r="AO290" s="143">
        <f t="shared" si="465"/>
        <v>0</v>
      </c>
      <c r="AP290" s="208">
        <f t="shared" si="482"/>
        <v>0</v>
      </c>
      <c r="AQ290" s="11" t="str">
        <f t="shared" si="450"/>
        <v xml:space="preserve"> </v>
      </c>
      <c r="AR290" s="230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5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5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8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2" t="s">
        <v>148</v>
      </c>
      <c r="F291" s="302"/>
      <c r="G291" s="67"/>
      <c r="H291" s="72"/>
      <c r="I291" s="27"/>
      <c r="J291" s="195">
        <f>27%</f>
        <v>0.27</v>
      </c>
      <c r="K291" s="214">
        <f t="shared" si="476"/>
        <v>0</v>
      </c>
      <c r="L291" s="20">
        <f t="shared" si="453"/>
        <v>0</v>
      </c>
      <c r="M291" s="73">
        <f t="shared" si="454"/>
        <v>0</v>
      </c>
      <c r="N291" s="215">
        <f>100%</f>
        <v>1</v>
      </c>
      <c r="O291" s="194">
        <f t="shared" si="477"/>
        <v>0</v>
      </c>
      <c r="P291" s="141"/>
      <c r="Q291" s="20">
        <f t="shared" si="455"/>
        <v>0</v>
      </c>
      <c r="R291" s="142"/>
      <c r="S291" s="215">
        <f>100%</f>
        <v>1</v>
      </c>
      <c r="T291" s="194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5">
        <f t="shared" si="459"/>
        <v>0.27</v>
      </c>
      <c r="AD291" s="214">
        <f t="shared" si="479"/>
        <v>0</v>
      </c>
      <c r="AE291" s="20">
        <f t="shared" si="460"/>
        <v>0</v>
      </c>
      <c r="AF291" s="21">
        <f t="shared" si="461"/>
        <v>0</v>
      </c>
      <c r="AG291" s="215">
        <f t="shared" si="462"/>
        <v>1</v>
      </c>
      <c r="AH291" s="194">
        <f t="shared" si="480"/>
        <v>0</v>
      </c>
      <c r="AI291" s="141"/>
      <c r="AJ291" s="20">
        <f t="shared" si="463"/>
        <v>0</v>
      </c>
      <c r="AK291" s="142"/>
      <c r="AL291" s="215">
        <f t="shared" si="464"/>
        <v>1</v>
      </c>
      <c r="AM291" s="194">
        <f t="shared" si="481"/>
        <v>0</v>
      </c>
      <c r="AN291" s="141"/>
      <c r="AO291" s="143">
        <f t="shared" si="465"/>
        <v>0</v>
      </c>
      <c r="AP291" s="208">
        <f t="shared" si="482"/>
        <v>0</v>
      </c>
      <c r="AQ291" s="11" t="str">
        <f t="shared" si="450"/>
        <v xml:space="preserve"> </v>
      </c>
      <c r="AR291" s="230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5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5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8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2" t="s">
        <v>148</v>
      </c>
      <c r="F292" s="302"/>
      <c r="G292" s="67"/>
      <c r="H292" s="72"/>
      <c r="I292" s="27"/>
      <c r="J292" s="195">
        <f>27%</f>
        <v>0.27</v>
      </c>
      <c r="K292" s="214">
        <f t="shared" si="476"/>
        <v>0</v>
      </c>
      <c r="L292" s="20">
        <f t="shared" si="453"/>
        <v>0</v>
      </c>
      <c r="M292" s="73">
        <f t="shared" si="454"/>
        <v>0</v>
      </c>
      <c r="N292" s="215">
        <f>100%</f>
        <v>1</v>
      </c>
      <c r="O292" s="194">
        <f t="shared" si="477"/>
        <v>0</v>
      </c>
      <c r="P292" s="141"/>
      <c r="Q292" s="20">
        <f t="shared" si="455"/>
        <v>0</v>
      </c>
      <c r="R292" s="142"/>
      <c r="S292" s="215">
        <f>100%</f>
        <v>1</v>
      </c>
      <c r="T292" s="194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5">
        <f t="shared" si="459"/>
        <v>0.27</v>
      </c>
      <c r="AD292" s="214">
        <f t="shared" si="479"/>
        <v>0</v>
      </c>
      <c r="AE292" s="20">
        <f t="shared" si="460"/>
        <v>0</v>
      </c>
      <c r="AF292" s="21">
        <f t="shared" si="461"/>
        <v>0</v>
      </c>
      <c r="AG292" s="215">
        <f t="shared" si="462"/>
        <v>1</v>
      </c>
      <c r="AH292" s="194">
        <f t="shared" si="480"/>
        <v>0</v>
      </c>
      <c r="AI292" s="141"/>
      <c r="AJ292" s="20">
        <f t="shared" si="463"/>
        <v>0</v>
      </c>
      <c r="AK292" s="142"/>
      <c r="AL292" s="215">
        <f t="shared" si="464"/>
        <v>1</v>
      </c>
      <c r="AM292" s="194">
        <f t="shared" si="481"/>
        <v>0</v>
      </c>
      <c r="AN292" s="141"/>
      <c r="AO292" s="143">
        <f t="shared" si="465"/>
        <v>0</v>
      </c>
      <c r="AP292" s="208">
        <f t="shared" si="482"/>
        <v>0</v>
      </c>
      <c r="AQ292" s="11" t="str">
        <f t="shared" si="450"/>
        <v xml:space="preserve"> </v>
      </c>
      <c r="AR292" s="230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5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5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8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2" t="s">
        <v>148</v>
      </c>
      <c r="F293" s="302"/>
      <c r="G293" s="67"/>
      <c r="H293" s="72"/>
      <c r="I293" s="27"/>
      <c r="J293" s="195">
        <f>27%</f>
        <v>0.27</v>
      </c>
      <c r="K293" s="214">
        <f t="shared" si="476"/>
        <v>0</v>
      </c>
      <c r="L293" s="20">
        <f t="shared" si="453"/>
        <v>0</v>
      </c>
      <c r="M293" s="73">
        <f t="shared" si="454"/>
        <v>0</v>
      </c>
      <c r="N293" s="215">
        <f>100%</f>
        <v>1</v>
      </c>
      <c r="O293" s="194">
        <f t="shared" si="477"/>
        <v>0</v>
      </c>
      <c r="P293" s="141"/>
      <c r="Q293" s="20">
        <f t="shared" si="455"/>
        <v>0</v>
      </c>
      <c r="R293" s="142"/>
      <c r="S293" s="215">
        <f>100%</f>
        <v>1</v>
      </c>
      <c r="T293" s="194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5">
        <f t="shared" si="459"/>
        <v>0.27</v>
      </c>
      <c r="AD293" s="214">
        <f t="shared" si="479"/>
        <v>0</v>
      </c>
      <c r="AE293" s="20">
        <f t="shared" si="460"/>
        <v>0</v>
      </c>
      <c r="AF293" s="21">
        <f t="shared" si="461"/>
        <v>0</v>
      </c>
      <c r="AG293" s="215">
        <f t="shared" si="462"/>
        <v>1</v>
      </c>
      <c r="AH293" s="194">
        <f t="shared" si="480"/>
        <v>0</v>
      </c>
      <c r="AI293" s="141"/>
      <c r="AJ293" s="20">
        <f t="shared" si="463"/>
        <v>0</v>
      </c>
      <c r="AK293" s="142"/>
      <c r="AL293" s="215">
        <f t="shared" si="464"/>
        <v>1</v>
      </c>
      <c r="AM293" s="194">
        <f t="shared" si="481"/>
        <v>0</v>
      </c>
      <c r="AN293" s="141"/>
      <c r="AO293" s="143">
        <f t="shared" si="465"/>
        <v>0</v>
      </c>
      <c r="AP293" s="208">
        <f t="shared" si="482"/>
        <v>0</v>
      </c>
      <c r="AQ293" s="11" t="str">
        <f t="shared" si="450"/>
        <v xml:space="preserve"> </v>
      </c>
      <c r="AR293" s="230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5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5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8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2" t="s">
        <v>148</v>
      </c>
      <c r="F294" s="302"/>
      <c r="G294" s="67"/>
      <c r="H294" s="72"/>
      <c r="I294" s="27"/>
      <c r="J294" s="195">
        <f>27%</f>
        <v>0.27</v>
      </c>
      <c r="K294" s="214">
        <f t="shared" si="476"/>
        <v>0</v>
      </c>
      <c r="L294" s="20">
        <f t="shared" si="453"/>
        <v>0</v>
      </c>
      <c r="M294" s="73">
        <f t="shared" si="454"/>
        <v>0</v>
      </c>
      <c r="N294" s="215">
        <f>100%</f>
        <v>1</v>
      </c>
      <c r="O294" s="194">
        <f t="shared" si="477"/>
        <v>0</v>
      </c>
      <c r="P294" s="141"/>
      <c r="Q294" s="20">
        <f t="shared" si="455"/>
        <v>0</v>
      </c>
      <c r="R294" s="142"/>
      <c r="S294" s="215">
        <f>100%</f>
        <v>1</v>
      </c>
      <c r="T294" s="194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5">
        <f t="shared" si="459"/>
        <v>0.27</v>
      </c>
      <c r="AD294" s="214">
        <f t="shared" si="479"/>
        <v>0</v>
      </c>
      <c r="AE294" s="20">
        <f t="shared" si="460"/>
        <v>0</v>
      </c>
      <c r="AF294" s="21">
        <f t="shared" si="461"/>
        <v>0</v>
      </c>
      <c r="AG294" s="215">
        <f t="shared" si="462"/>
        <v>1</v>
      </c>
      <c r="AH294" s="194">
        <f t="shared" si="480"/>
        <v>0</v>
      </c>
      <c r="AI294" s="141"/>
      <c r="AJ294" s="20">
        <f t="shared" si="463"/>
        <v>0</v>
      </c>
      <c r="AK294" s="142"/>
      <c r="AL294" s="215">
        <f t="shared" si="464"/>
        <v>1</v>
      </c>
      <c r="AM294" s="194">
        <f t="shared" si="481"/>
        <v>0</v>
      </c>
      <c r="AN294" s="141"/>
      <c r="AO294" s="143">
        <f t="shared" si="465"/>
        <v>0</v>
      </c>
      <c r="AP294" s="208">
        <f t="shared" si="482"/>
        <v>0</v>
      </c>
      <c r="AQ294" s="11" t="str">
        <f t="shared" si="450"/>
        <v xml:space="preserve"> </v>
      </c>
      <c r="AR294" s="230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5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5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8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2" t="s">
        <v>148</v>
      </c>
      <c r="F295" s="302"/>
      <c r="G295" s="67"/>
      <c r="H295" s="72"/>
      <c r="I295" s="27"/>
      <c r="J295" s="195">
        <f>27%</f>
        <v>0.27</v>
      </c>
      <c r="K295" s="214">
        <f t="shared" si="476"/>
        <v>0</v>
      </c>
      <c r="L295" s="20">
        <f t="shared" si="453"/>
        <v>0</v>
      </c>
      <c r="M295" s="73">
        <f t="shared" si="454"/>
        <v>0</v>
      </c>
      <c r="N295" s="215">
        <f>100%</f>
        <v>1</v>
      </c>
      <c r="O295" s="194">
        <f t="shared" si="477"/>
        <v>0</v>
      </c>
      <c r="P295" s="141"/>
      <c r="Q295" s="20">
        <f t="shared" si="455"/>
        <v>0</v>
      </c>
      <c r="R295" s="142"/>
      <c r="S295" s="215">
        <f>100%</f>
        <v>1</v>
      </c>
      <c r="T295" s="194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5">
        <f t="shared" si="459"/>
        <v>0.27</v>
      </c>
      <c r="AD295" s="214">
        <f t="shared" si="479"/>
        <v>0</v>
      </c>
      <c r="AE295" s="20">
        <f t="shared" si="460"/>
        <v>0</v>
      </c>
      <c r="AF295" s="21">
        <f t="shared" si="461"/>
        <v>0</v>
      </c>
      <c r="AG295" s="215">
        <f t="shared" si="462"/>
        <v>1</v>
      </c>
      <c r="AH295" s="194">
        <f t="shared" si="480"/>
        <v>0</v>
      </c>
      <c r="AI295" s="141"/>
      <c r="AJ295" s="20">
        <f t="shared" si="463"/>
        <v>0</v>
      </c>
      <c r="AK295" s="142"/>
      <c r="AL295" s="215">
        <f t="shared" si="464"/>
        <v>1</v>
      </c>
      <c r="AM295" s="194">
        <f t="shared" si="481"/>
        <v>0</v>
      </c>
      <c r="AN295" s="141"/>
      <c r="AO295" s="143">
        <f t="shared" si="465"/>
        <v>0</v>
      </c>
      <c r="AP295" s="208">
        <f t="shared" si="482"/>
        <v>0</v>
      </c>
      <c r="AQ295" s="11" t="str">
        <f t="shared" si="450"/>
        <v xml:space="preserve"> </v>
      </c>
      <c r="AR295" s="230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5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5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8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2" t="s">
        <v>148</v>
      </c>
      <c r="F296" s="302"/>
      <c r="G296" s="67"/>
      <c r="H296" s="72"/>
      <c r="I296" s="27"/>
      <c r="J296" s="195">
        <f>27%</f>
        <v>0.27</v>
      </c>
      <c r="K296" s="214">
        <f t="shared" si="476"/>
        <v>0</v>
      </c>
      <c r="L296" s="20">
        <f t="shared" si="453"/>
        <v>0</v>
      </c>
      <c r="M296" s="73">
        <f t="shared" si="454"/>
        <v>0</v>
      </c>
      <c r="N296" s="215">
        <f>100%</f>
        <v>1</v>
      </c>
      <c r="O296" s="194">
        <f t="shared" si="477"/>
        <v>0</v>
      </c>
      <c r="P296" s="141"/>
      <c r="Q296" s="20">
        <f t="shared" si="455"/>
        <v>0</v>
      </c>
      <c r="R296" s="142"/>
      <c r="S296" s="215">
        <f>100%</f>
        <v>1</v>
      </c>
      <c r="T296" s="194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5">
        <f t="shared" si="459"/>
        <v>0.27</v>
      </c>
      <c r="AD296" s="214">
        <f t="shared" si="479"/>
        <v>0</v>
      </c>
      <c r="AE296" s="20">
        <f t="shared" si="460"/>
        <v>0</v>
      </c>
      <c r="AF296" s="21">
        <f t="shared" si="461"/>
        <v>0</v>
      </c>
      <c r="AG296" s="215">
        <f t="shared" si="462"/>
        <v>1</v>
      </c>
      <c r="AH296" s="194">
        <f t="shared" si="480"/>
        <v>0</v>
      </c>
      <c r="AI296" s="141"/>
      <c r="AJ296" s="20">
        <f t="shared" si="463"/>
        <v>0</v>
      </c>
      <c r="AK296" s="142"/>
      <c r="AL296" s="215">
        <f t="shared" si="464"/>
        <v>1</v>
      </c>
      <c r="AM296" s="194">
        <f t="shared" si="481"/>
        <v>0</v>
      </c>
      <c r="AN296" s="141"/>
      <c r="AO296" s="143">
        <f t="shared" si="465"/>
        <v>0</v>
      </c>
      <c r="AP296" s="208">
        <f t="shared" si="482"/>
        <v>0</v>
      </c>
      <c r="AQ296" s="11" t="str">
        <f t="shared" si="450"/>
        <v xml:space="preserve"> </v>
      </c>
      <c r="AR296" s="230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5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5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8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2" t="s">
        <v>148</v>
      </c>
      <c r="F297" s="302"/>
      <c r="G297" s="67"/>
      <c r="H297" s="72"/>
      <c r="I297" s="27"/>
      <c r="J297" s="195">
        <f>27%</f>
        <v>0.27</v>
      </c>
      <c r="K297" s="214">
        <f t="shared" si="476"/>
        <v>0</v>
      </c>
      <c r="L297" s="20">
        <f t="shared" si="453"/>
        <v>0</v>
      </c>
      <c r="M297" s="73">
        <f t="shared" si="454"/>
        <v>0</v>
      </c>
      <c r="N297" s="215">
        <f>100%</f>
        <v>1</v>
      </c>
      <c r="O297" s="194">
        <f t="shared" si="477"/>
        <v>0</v>
      </c>
      <c r="P297" s="141"/>
      <c r="Q297" s="20">
        <f t="shared" si="455"/>
        <v>0</v>
      </c>
      <c r="R297" s="142"/>
      <c r="S297" s="215">
        <f>100%</f>
        <v>1</v>
      </c>
      <c r="T297" s="194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5">
        <f t="shared" si="459"/>
        <v>0.27</v>
      </c>
      <c r="AD297" s="214">
        <f t="shared" si="479"/>
        <v>0</v>
      </c>
      <c r="AE297" s="20">
        <f t="shared" si="460"/>
        <v>0</v>
      </c>
      <c r="AF297" s="21">
        <f t="shared" si="461"/>
        <v>0</v>
      </c>
      <c r="AG297" s="215">
        <f t="shared" si="462"/>
        <v>1</v>
      </c>
      <c r="AH297" s="194">
        <f t="shared" si="480"/>
        <v>0</v>
      </c>
      <c r="AI297" s="141"/>
      <c r="AJ297" s="20">
        <f t="shared" si="463"/>
        <v>0</v>
      </c>
      <c r="AK297" s="142"/>
      <c r="AL297" s="215">
        <f t="shared" si="464"/>
        <v>1</v>
      </c>
      <c r="AM297" s="194">
        <f t="shared" si="481"/>
        <v>0</v>
      </c>
      <c r="AN297" s="141"/>
      <c r="AO297" s="143">
        <f t="shared" si="465"/>
        <v>0</v>
      </c>
      <c r="AP297" s="208">
        <f t="shared" si="482"/>
        <v>0</v>
      </c>
      <c r="AQ297" s="11" t="str">
        <f t="shared" si="450"/>
        <v xml:space="preserve"> </v>
      </c>
      <c r="AR297" s="230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5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5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8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2" t="s">
        <v>148</v>
      </c>
      <c r="F298" s="302"/>
      <c r="G298" s="67"/>
      <c r="H298" s="72"/>
      <c r="I298" s="27"/>
      <c r="J298" s="195">
        <f>27%</f>
        <v>0.27</v>
      </c>
      <c r="K298" s="214">
        <f t="shared" si="476"/>
        <v>0</v>
      </c>
      <c r="L298" s="20">
        <f t="shared" si="453"/>
        <v>0</v>
      </c>
      <c r="M298" s="73">
        <f t="shared" si="454"/>
        <v>0</v>
      </c>
      <c r="N298" s="215">
        <f>100%</f>
        <v>1</v>
      </c>
      <c r="O298" s="194">
        <f t="shared" si="477"/>
        <v>0</v>
      </c>
      <c r="P298" s="141"/>
      <c r="Q298" s="20">
        <f t="shared" si="455"/>
        <v>0</v>
      </c>
      <c r="R298" s="142"/>
      <c r="S298" s="215">
        <f>100%</f>
        <v>1</v>
      </c>
      <c r="T298" s="194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5">
        <f t="shared" si="459"/>
        <v>0.27</v>
      </c>
      <c r="AD298" s="214">
        <f t="shared" si="479"/>
        <v>0</v>
      </c>
      <c r="AE298" s="20">
        <f t="shared" si="460"/>
        <v>0</v>
      </c>
      <c r="AF298" s="21">
        <f t="shared" si="461"/>
        <v>0</v>
      </c>
      <c r="AG298" s="215">
        <f t="shared" si="462"/>
        <v>1</v>
      </c>
      <c r="AH298" s="194">
        <f t="shared" si="480"/>
        <v>0</v>
      </c>
      <c r="AI298" s="141"/>
      <c r="AJ298" s="20">
        <f t="shared" si="463"/>
        <v>0</v>
      </c>
      <c r="AK298" s="142"/>
      <c r="AL298" s="215">
        <f t="shared" si="464"/>
        <v>1</v>
      </c>
      <c r="AM298" s="194">
        <f t="shared" si="481"/>
        <v>0</v>
      </c>
      <c r="AN298" s="141"/>
      <c r="AO298" s="143">
        <f t="shared" si="465"/>
        <v>0</v>
      </c>
      <c r="AP298" s="208">
        <f t="shared" si="482"/>
        <v>0</v>
      </c>
      <c r="AQ298" s="11" t="str">
        <f t="shared" si="450"/>
        <v xml:space="preserve"> </v>
      </c>
      <c r="AR298" s="230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5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5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8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2" t="s">
        <v>148</v>
      </c>
      <c r="F299" s="302"/>
      <c r="G299" s="67"/>
      <c r="H299" s="72"/>
      <c r="I299" s="27"/>
      <c r="J299" s="195">
        <f>27%</f>
        <v>0.27</v>
      </c>
      <c r="K299" s="214">
        <f t="shared" si="476"/>
        <v>0</v>
      </c>
      <c r="L299" s="20">
        <f t="shared" si="453"/>
        <v>0</v>
      </c>
      <c r="M299" s="73">
        <f t="shared" si="454"/>
        <v>0</v>
      </c>
      <c r="N299" s="215">
        <f>100%</f>
        <v>1</v>
      </c>
      <c r="O299" s="194">
        <f t="shared" si="477"/>
        <v>0</v>
      </c>
      <c r="P299" s="141"/>
      <c r="Q299" s="20">
        <f t="shared" si="455"/>
        <v>0</v>
      </c>
      <c r="R299" s="142"/>
      <c r="S299" s="215">
        <f>100%</f>
        <v>1</v>
      </c>
      <c r="T299" s="194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5">
        <f t="shared" si="459"/>
        <v>0.27</v>
      </c>
      <c r="AD299" s="214">
        <f t="shared" si="479"/>
        <v>0</v>
      </c>
      <c r="AE299" s="20">
        <f t="shared" si="460"/>
        <v>0</v>
      </c>
      <c r="AF299" s="21">
        <f t="shared" si="461"/>
        <v>0</v>
      </c>
      <c r="AG299" s="215">
        <f t="shared" si="462"/>
        <v>1</v>
      </c>
      <c r="AH299" s="194">
        <f t="shared" si="480"/>
        <v>0</v>
      </c>
      <c r="AI299" s="141"/>
      <c r="AJ299" s="20">
        <f t="shared" si="463"/>
        <v>0</v>
      </c>
      <c r="AK299" s="142"/>
      <c r="AL299" s="215">
        <f t="shared" si="464"/>
        <v>1</v>
      </c>
      <c r="AM299" s="194">
        <f t="shared" si="481"/>
        <v>0</v>
      </c>
      <c r="AN299" s="141"/>
      <c r="AO299" s="143">
        <f t="shared" si="465"/>
        <v>0</v>
      </c>
      <c r="AP299" s="208">
        <f t="shared" si="482"/>
        <v>0</v>
      </c>
      <c r="AQ299" s="11" t="str">
        <f t="shared" si="450"/>
        <v xml:space="preserve"> </v>
      </c>
      <c r="AR299" s="230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5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5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8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2" t="s">
        <v>148</v>
      </c>
      <c r="F300" s="302"/>
      <c r="G300" s="67"/>
      <c r="H300" s="72"/>
      <c r="I300" s="27"/>
      <c r="J300" s="195">
        <f>27%</f>
        <v>0.27</v>
      </c>
      <c r="K300" s="214">
        <f t="shared" si="476"/>
        <v>0</v>
      </c>
      <c r="L300" s="20">
        <f t="shared" si="453"/>
        <v>0</v>
      </c>
      <c r="M300" s="73">
        <f t="shared" si="454"/>
        <v>0</v>
      </c>
      <c r="N300" s="215">
        <f>100%</f>
        <v>1</v>
      </c>
      <c r="O300" s="194">
        <f t="shared" si="477"/>
        <v>0</v>
      </c>
      <c r="P300" s="141"/>
      <c r="Q300" s="20">
        <f t="shared" si="455"/>
        <v>0</v>
      </c>
      <c r="R300" s="142"/>
      <c r="S300" s="215">
        <f>100%</f>
        <v>1</v>
      </c>
      <c r="T300" s="194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5">
        <f t="shared" si="459"/>
        <v>0.27</v>
      </c>
      <c r="AD300" s="214">
        <f t="shared" si="479"/>
        <v>0</v>
      </c>
      <c r="AE300" s="20">
        <f t="shared" si="460"/>
        <v>0</v>
      </c>
      <c r="AF300" s="21">
        <f t="shared" si="461"/>
        <v>0</v>
      </c>
      <c r="AG300" s="215">
        <f t="shared" si="462"/>
        <v>1</v>
      </c>
      <c r="AH300" s="194">
        <f t="shared" si="480"/>
        <v>0</v>
      </c>
      <c r="AI300" s="141"/>
      <c r="AJ300" s="20">
        <f t="shared" si="463"/>
        <v>0</v>
      </c>
      <c r="AK300" s="142"/>
      <c r="AL300" s="215">
        <f t="shared" si="464"/>
        <v>1</v>
      </c>
      <c r="AM300" s="194">
        <f t="shared" si="481"/>
        <v>0</v>
      </c>
      <c r="AN300" s="141"/>
      <c r="AO300" s="143">
        <f t="shared" si="465"/>
        <v>0</v>
      </c>
      <c r="AP300" s="208">
        <f t="shared" si="482"/>
        <v>0</v>
      </c>
      <c r="AQ300" s="11" t="str">
        <f t="shared" si="450"/>
        <v xml:space="preserve"> </v>
      </c>
      <c r="AR300" s="230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5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5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8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2" t="s">
        <v>148</v>
      </c>
      <c r="F301" s="302"/>
      <c r="G301" s="67"/>
      <c r="H301" s="72"/>
      <c r="I301" s="27"/>
      <c r="J301" s="195">
        <f>27%</f>
        <v>0.27</v>
      </c>
      <c r="K301" s="214">
        <f t="shared" si="476"/>
        <v>0</v>
      </c>
      <c r="L301" s="20">
        <f t="shared" si="453"/>
        <v>0</v>
      </c>
      <c r="M301" s="73">
        <f t="shared" si="454"/>
        <v>0</v>
      </c>
      <c r="N301" s="215">
        <f>100%</f>
        <v>1</v>
      </c>
      <c r="O301" s="194">
        <f t="shared" si="477"/>
        <v>0</v>
      </c>
      <c r="P301" s="141"/>
      <c r="Q301" s="20">
        <f t="shared" si="455"/>
        <v>0</v>
      </c>
      <c r="R301" s="142"/>
      <c r="S301" s="215">
        <f>100%</f>
        <v>1</v>
      </c>
      <c r="T301" s="194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5">
        <f t="shared" si="459"/>
        <v>0.27</v>
      </c>
      <c r="AD301" s="214">
        <f t="shared" si="479"/>
        <v>0</v>
      </c>
      <c r="AE301" s="20">
        <f t="shared" si="460"/>
        <v>0</v>
      </c>
      <c r="AF301" s="21">
        <f t="shared" si="461"/>
        <v>0</v>
      </c>
      <c r="AG301" s="215">
        <f t="shared" si="462"/>
        <v>1</v>
      </c>
      <c r="AH301" s="194">
        <f t="shared" si="480"/>
        <v>0</v>
      </c>
      <c r="AI301" s="141"/>
      <c r="AJ301" s="20">
        <f t="shared" si="463"/>
        <v>0</v>
      </c>
      <c r="AK301" s="142"/>
      <c r="AL301" s="215">
        <f t="shared" si="464"/>
        <v>1</v>
      </c>
      <c r="AM301" s="194">
        <f t="shared" si="481"/>
        <v>0</v>
      </c>
      <c r="AN301" s="141"/>
      <c r="AO301" s="143">
        <f t="shared" si="465"/>
        <v>0</v>
      </c>
      <c r="AP301" s="208">
        <f t="shared" si="482"/>
        <v>0</v>
      </c>
      <c r="AQ301" s="11" t="str">
        <f t="shared" si="450"/>
        <v xml:space="preserve"> </v>
      </c>
      <c r="AR301" s="230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5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5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8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2" t="s">
        <v>148</v>
      </c>
      <c r="F302" s="302"/>
      <c r="G302" s="67"/>
      <c r="H302" s="72"/>
      <c r="I302" s="27"/>
      <c r="J302" s="195">
        <f>27%</f>
        <v>0.27</v>
      </c>
      <c r="K302" s="214">
        <f t="shared" si="476"/>
        <v>0</v>
      </c>
      <c r="L302" s="20">
        <f t="shared" si="453"/>
        <v>0</v>
      </c>
      <c r="M302" s="73">
        <f t="shared" si="454"/>
        <v>0</v>
      </c>
      <c r="N302" s="215">
        <f>100%</f>
        <v>1</v>
      </c>
      <c r="O302" s="194">
        <f t="shared" si="477"/>
        <v>0</v>
      </c>
      <c r="P302" s="141"/>
      <c r="Q302" s="20">
        <f t="shared" si="455"/>
        <v>0</v>
      </c>
      <c r="R302" s="142"/>
      <c r="S302" s="215">
        <f>100%</f>
        <v>1</v>
      </c>
      <c r="T302" s="194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5">
        <f t="shared" si="459"/>
        <v>0.27</v>
      </c>
      <c r="AD302" s="214">
        <f t="shared" si="479"/>
        <v>0</v>
      </c>
      <c r="AE302" s="20">
        <f t="shared" si="460"/>
        <v>0</v>
      </c>
      <c r="AF302" s="21">
        <f t="shared" si="461"/>
        <v>0</v>
      </c>
      <c r="AG302" s="215">
        <f t="shared" si="462"/>
        <v>1</v>
      </c>
      <c r="AH302" s="194">
        <f t="shared" si="480"/>
        <v>0</v>
      </c>
      <c r="AI302" s="141"/>
      <c r="AJ302" s="20">
        <f t="shared" si="463"/>
        <v>0</v>
      </c>
      <c r="AK302" s="142"/>
      <c r="AL302" s="215">
        <f t="shared" si="464"/>
        <v>1</v>
      </c>
      <c r="AM302" s="194">
        <f t="shared" si="481"/>
        <v>0</v>
      </c>
      <c r="AN302" s="141"/>
      <c r="AO302" s="143">
        <f t="shared" si="465"/>
        <v>0</v>
      </c>
      <c r="AP302" s="208">
        <f t="shared" si="482"/>
        <v>0</v>
      </c>
      <c r="AQ302" s="11" t="str">
        <f t="shared" si="450"/>
        <v xml:space="preserve"> </v>
      </c>
      <c r="AR302" s="230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5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5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8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2" t="s">
        <v>148</v>
      </c>
      <c r="F303" s="302"/>
      <c r="G303" s="67"/>
      <c r="H303" s="72"/>
      <c r="I303" s="27"/>
      <c r="J303" s="195">
        <f>27%</f>
        <v>0.27</v>
      </c>
      <c r="K303" s="214">
        <f t="shared" si="476"/>
        <v>0</v>
      </c>
      <c r="L303" s="20">
        <f t="shared" si="453"/>
        <v>0</v>
      </c>
      <c r="M303" s="73">
        <f t="shared" si="454"/>
        <v>0</v>
      </c>
      <c r="N303" s="215">
        <f>100%</f>
        <v>1</v>
      </c>
      <c r="O303" s="194">
        <f t="shared" si="477"/>
        <v>0</v>
      </c>
      <c r="P303" s="141"/>
      <c r="Q303" s="20">
        <f t="shared" si="455"/>
        <v>0</v>
      </c>
      <c r="R303" s="142"/>
      <c r="S303" s="215">
        <f>100%</f>
        <v>1</v>
      </c>
      <c r="T303" s="194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5">
        <f t="shared" si="459"/>
        <v>0.27</v>
      </c>
      <c r="AD303" s="214">
        <f t="shared" si="479"/>
        <v>0</v>
      </c>
      <c r="AE303" s="20">
        <f t="shared" si="460"/>
        <v>0</v>
      </c>
      <c r="AF303" s="21">
        <f t="shared" si="461"/>
        <v>0</v>
      </c>
      <c r="AG303" s="215">
        <f t="shared" si="462"/>
        <v>1</v>
      </c>
      <c r="AH303" s="194">
        <f t="shared" si="480"/>
        <v>0</v>
      </c>
      <c r="AI303" s="141"/>
      <c r="AJ303" s="20">
        <f t="shared" si="463"/>
        <v>0</v>
      </c>
      <c r="AK303" s="142"/>
      <c r="AL303" s="215">
        <f t="shared" si="464"/>
        <v>1</v>
      </c>
      <c r="AM303" s="194">
        <f t="shared" si="481"/>
        <v>0</v>
      </c>
      <c r="AN303" s="141"/>
      <c r="AO303" s="143">
        <f t="shared" si="465"/>
        <v>0</v>
      </c>
      <c r="AP303" s="208">
        <f>AH303-O303</f>
        <v>0</v>
      </c>
      <c r="AQ303" s="11" t="str">
        <f t="shared" si="450"/>
        <v xml:space="preserve"> </v>
      </c>
      <c r="AR303" s="230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5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5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8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03" t="s">
        <v>17</v>
      </c>
      <c r="E304" s="304"/>
      <c r="F304" s="305"/>
      <c r="G304" s="65"/>
      <c r="H304" s="70"/>
      <c r="I304" s="26"/>
      <c r="J304" s="26"/>
      <c r="K304" s="133"/>
      <c r="L304" s="5"/>
      <c r="M304" s="71">
        <f>O304+Q304</f>
        <v>0</v>
      </c>
      <c r="N304" s="216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6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6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6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10"/>
      <c r="AQ304" s="53" t="str">
        <f t="shared" si="450"/>
        <v xml:space="preserve"> </v>
      </c>
      <c r="AR304" s="231"/>
      <c r="AS304" s="23"/>
      <c r="AT304" s="26"/>
      <c r="AU304" s="26"/>
      <c r="AV304" s="5"/>
      <c r="AW304" s="6">
        <f>AY304+BA304</f>
        <v>0</v>
      </c>
      <c r="AX304" s="216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6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10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2" t="s">
        <v>148</v>
      </c>
      <c r="F305" s="302"/>
      <c r="G305" s="67"/>
      <c r="H305" s="72"/>
      <c r="I305" s="27"/>
      <c r="J305" s="195">
        <f>27%</f>
        <v>0.27</v>
      </c>
      <c r="K305" s="214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5">
        <f>100%</f>
        <v>1</v>
      </c>
      <c r="O305" s="194">
        <f>ROUND((M305*N305),0)</f>
        <v>0</v>
      </c>
      <c r="P305" s="151"/>
      <c r="Q305" s="20">
        <f t="shared" ref="Q305:Q324" si="489">M305-O305</f>
        <v>0</v>
      </c>
      <c r="R305" s="143"/>
      <c r="S305" s="215">
        <f>100%</f>
        <v>1</v>
      </c>
      <c r="T305" s="194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5">
        <f t="shared" ref="AC305:AC324" si="493">J305</f>
        <v>0.27</v>
      </c>
      <c r="AD305" s="214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5">
        <f t="shared" ref="AG305:AG324" si="496">N305</f>
        <v>1</v>
      </c>
      <c r="AH305" s="194">
        <f>ROUND((AF305*AG305),0)</f>
        <v>0</v>
      </c>
      <c r="AI305" s="151"/>
      <c r="AJ305" s="20">
        <f t="shared" ref="AJ305:AJ324" si="497">AF305-AH305</f>
        <v>0</v>
      </c>
      <c r="AK305" s="143"/>
      <c r="AL305" s="215">
        <f t="shared" ref="AL305:AL324" si="498">S305</f>
        <v>1</v>
      </c>
      <c r="AM305" s="194">
        <f>ROUND((AL305*AH305),0)</f>
        <v>0</v>
      </c>
      <c r="AN305" s="151"/>
      <c r="AO305" s="143">
        <f t="shared" ref="AO305:AO324" si="499">AH305-AM305</f>
        <v>0</v>
      </c>
      <c r="AP305" s="208">
        <f>AH305-O305</f>
        <v>0</v>
      </c>
      <c r="AQ305" s="53" t="str">
        <f t="shared" si="450"/>
        <v xml:space="preserve"> </v>
      </c>
      <c r="AR305" s="231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5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5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8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2" t="s">
        <v>148</v>
      </c>
      <c r="F306" s="302"/>
      <c r="G306" s="67"/>
      <c r="H306" s="72"/>
      <c r="I306" s="27"/>
      <c r="J306" s="195">
        <f>27%</f>
        <v>0.27</v>
      </c>
      <c r="K306" s="214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5">
        <f>100%</f>
        <v>1</v>
      </c>
      <c r="O306" s="194">
        <f t="shared" ref="O306:O324" si="511">ROUND((M306*N306),0)</f>
        <v>0</v>
      </c>
      <c r="P306" s="151"/>
      <c r="Q306" s="20">
        <f t="shared" si="489"/>
        <v>0</v>
      </c>
      <c r="R306" s="143"/>
      <c r="S306" s="215">
        <f>100%</f>
        <v>1</v>
      </c>
      <c r="T306" s="194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5">
        <f t="shared" si="493"/>
        <v>0.27</v>
      </c>
      <c r="AD306" s="214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5">
        <f t="shared" si="496"/>
        <v>1</v>
      </c>
      <c r="AH306" s="194">
        <f t="shared" ref="AH306:AH324" si="514">ROUND((AF306*AG306),0)</f>
        <v>0</v>
      </c>
      <c r="AI306" s="151"/>
      <c r="AJ306" s="20">
        <f t="shared" si="497"/>
        <v>0</v>
      </c>
      <c r="AK306" s="143"/>
      <c r="AL306" s="215">
        <f t="shared" si="498"/>
        <v>1</v>
      </c>
      <c r="AM306" s="194">
        <f t="shared" ref="AM306:AM324" si="515">ROUND((AL306*AH306),0)</f>
        <v>0</v>
      </c>
      <c r="AN306" s="151"/>
      <c r="AO306" s="143">
        <f t="shared" si="499"/>
        <v>0</v>
      </c>
      <c r="AP306" s="208">
        <f t="shared" ref="AP306:AP323" si="516">AH306-O306</f>
        <v>0</v>
      </c>
      <c r="AQ306" s="53" t="str">
        <f t="shared" si="450"/>
        <v xml:space="preserve"> </v>
      </c>
      <c r="AR306" s="231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5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5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8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2" t="s">
        <v>148</v>
      </c>
      <c r="F307" s="302"/>
      <c r="G307" s="67"/>
      <c r="H307" s="72"/>
      <c r="I307" s="27"/>
      <c r="J307" s="195">
        <f>27%</f>
        <v>0.27</v>
      </c>
      <c r="K307" s="214">
        <f t="shared" si="510"/>
        <v>0</v>
      </c>
      <c r="L307" s="20">
        <f t="shared" si="487"/>
        <v>0</v>
      </c>
      <c r="M307" s="73">
        <f t="shared" si="488"/>
        <v>0</v>
      </c>
      <c r="N307" s="215">
        <f>100%</f>
        <v>1</v>
      </c>
      <c r="O307" s="194">
        <f t="shared" si="511"/>
        <v>0</v>
      </c>
      <c r="P307" s="151"/>
      <c r="Q307" s="20">
        <f t="shared" si="489"/>
        <v>0</v>
      </c>
      <c r="R307" s="143"/>
      <c r="S307" s="215">
        <f>100%</f>
        <v>1</v>
      </c>
      <c r="T307" s="194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5">
        <f t="shared" si="493"/>
        <v>0.27</v>
      </c>
      <c r="AD307" s="214">
        <f t="shared" si="513"/>
        <v>0</v>
      </c>
      <c r="AE307" s="20">
        <f t="shared" si="494"/>
        <v>0</v>
      </c>
      <c r="AF307" s="21">
        <f t="shared" si="495"/>
        <v>0</v>
      </c>
      <c r="AG307" s="215">
        <f t="shared" si="496"/>
        <v>1</v>
      </c>
      <c r="AH307" s="194">
        <f t="shared" si="514"/>
        <v>0</v>
      </c>
      <c r="AI307" s="151"/>
      <c r="AJ307" s="20">
        <f t="shared" si="497"/>
        <v>0</v>
      </c>
      <c r="AK307" s="143"/>
      <c r="AL307" s="215">
        <f t="shared" si="498"/>
        <v>1</v>
      </c>
      <c r="AM307" s="194">
        <f t="shared" si="515"/>
        <v>0</v>
      </c>
      <c r="AN307" s="151"/>
      <c r="AO307" s="143">
        <f t="shared" si="499"/>
        <v>0</v>
      </c>
      <c r="AP307" s="208">
        <f t="shared" si="516"/>
        <v>0</v>
      </c>
      <c r="AQ307" s="53" t="str">
        <f t="shared" si="450"/>
        <v xml:space="preserve"> </v>
      </c>
      <c r="AR307" s="231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5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5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8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2" t="s">
        <v>148</v>
      </c>
      <c r="F308" s="302"/>
      <c r="G308" s="67"/>
      <c r="H308" s="72"/>
      <c r="I308" s="27"/>
      <c r="J308" s="195">
        <f>27%</f>
        <v>0.27</v>
      </c>
      <c r="K308" s="214">
        <f t="shared" si="510"/>
        <v>0</v>
      </c>
      <c r="L308" s="20">
        <f t="shared" si="487"/>
        <v>0</v>
      </c>
      <c r="M308" s="73">
        <f t="shared" si="488"/>
        <v>0</v>
      </c>
      <c r="N308" s="215">
        <f>100%</f>
        <v>1</v>
      </c>
      <c r="O308" s="194">
        <f t="shared" si="511"/>
        <v>0</v>
      </c>
      <c r="P308" s="151"/>
      <c r="Q308" s="20">
        <f t="shared" si="489"/>
        <v>0</v>
      </c>
      <c r="R308" s="143"/>
      <c r="S308" s="215">
        <f>100%</f>
        <v>1</v>
      </c>
      <c r="T308" s="194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5">
        <f t="shared" si="493"/>
        <v>0.27</v>
      </c>
      <c r="AD308" s="214">
        <f t="shared" si="513"/>
        <v>0</v>
      </c>
      <c r="AE308" s="20">
        <f t="shared" si="494"/>
        <v>0</v>
      </c>
      <c r="AF308" s="21">
        <f t="shared" si="495"/>
        <v>0</v>
      </c>
      <c r="AG308" s="215">
        <f t="shared" si="496"/>
        <v>1</v>
      </c>
      <c r="AH308" s="194">
        <f t="shared" si="514"/>
        <v>0</v>
      </c>
      <c r="AI308" s="151"/>
      <c r="AJ308" s="20">
        <f t="shared" si="497"/>
        <v>0</v>
      </c>
      <c r="AK308" s="143"/>
      <c r="AL308" s="215">
        <f t="shared" si="498"/>
        <v>1</v>
      </c>
      <c r="AM308" s="194">
        <f t="shared" si="515"/>
        <v>0</v>
      </c>
      <c r="AN308" s="151"/>
      <c r="AO308" s="143">
        <f t="shared" si="499"/>
        <v>0</v>
      </c>
      <c r="AP308" s="208">
        <f t="shared" si="516"/>
        <v>0</v>
      </c>
      <c r="AQ308" s="53" t="str">
        <f t="shared" si="450"/>
        <v xml:space="preserve"> </v>
      </c>
      <c r="AR308" s="231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5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5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8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2" t="s">
        <v>148</v>
      </c>
      <c r="F309" s="302"/>
      <c r="G309" s="67"/>
      <c r="H309" s="72"/>
      <c r="I309" s="27"/>
      <c r="J309" s="195">
        <f>27%</f>
        <v>0.27</v>
      </c>
      <c r="K309" s="214">
        <f t="shared" si="510"/>
        <v>0</v>
      </c>
      <c r="L309" s="20">
        <f t="shared" si="487"/>
        <v>0</v>
      </c>
      <c r="M309" s="73">
        <f t="shared" si="488"/>
        <v>0</v>
      </c>
      <c r="N309" s="215">
        <f>100%</f>
        <v>1</v>
      </c>
      <c r="O309" s="194">
        <f t="shared" si="511"/>
        <v>0</v>
      </c>
      <c r="P309" s="151"/>
      <c r="Q309" s="20">
        <f t="shared" si="489"/>
        <v>0</v>
      </c>
      <c r="R309" s="143"/>
      <c r="S309" s="215">
        <f>100%</f>
        <v>1</v>
      </c>
      <c r="T309" s="194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5">
        <f t="shared" si="493"/>
        <v>0.27</v>
      </c>
      <c r="AD309" s="214">
        <f t="shared" si="513"/>
        <v>0</v>
      </c>
      <c r="AE309" s="20">
        <f t="shared" si="494"/>
        <v>0</v>
      </c>
      <c r="AF309" s="21">
        <f t="shared" si="495"/>
        <v>0</v>
      </c>
      <c r="AG309" s="215">
        <f t="shared" si="496"/>
        <v>1</v>
      </c>
      <c r="AH309" s="194">
        <f t="shared" si="514"/>
        <v>0</v>
      </c>
      <c r="AI309" s="151"/>
      <c r="AJ309" s="20">
        <f t="shared" si="497"/>
        <v>0</v>
      </c>
      <c r="AK309" s="143"/>
      <c r="AL309" s="215">
        <f t="shared" si="498"/>
        <v>1</v>
      </c>
      <c r="AM309" s="194">
        <f t="shared" si="515"/>
        <v>0</v>
      </c>
      <c r="AN309" s="151"/>
      <c r="AO309" s="143">
        <f t="shared" si="499"/>
        <v>0</v>
      </c>
      <c r="AP309" s="208">
        <f t="shared" si="516"/>
        <v>0</v>
      </c>
      <c r="AQ309" s="53" t="str">
        <f t="shared" si="450"/>
        <v xml:space="preserve"> </v>
      </c>
      <c r="AR309" s="231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5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5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8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2" t="s">
        <v>148</v>
      </c>
      <c r="F310" s="302"/>
      <c r="G310" s="67"/>
      <c r="H310" s="72"/>
      <c r="I310" s="27"/>
      <c r="J310" s="195">
        <f>27%</f>
        <v>0.27</v>
      </c>
      <c r="K310" s="214">
        <f t="shared" si="510"/>
        <v>0</v>
      </c>
      <c r="L310" s="20">
        <f t="shared" si="487"/>
        <v>0</v>
      </c>
      <c r="M310" s="73">
        <f t="shared" si="488"/>
        <v>0</v>
      </c>
      <c r="N310" s="215">
        <f>100%</f>
        <v>1</v>
      </c>
      <c r="O310" s="194">
        <f t="shared" si="511"/>
        <v>0</v>
      </c>
      <c r="P310" s="151"/>
      <c r="Q310" s="20">
        <f t="shared" si="489"/>
        <v>0</v>
      </c>
      <c r="R310" s="143"/>
      <c r="S310" s="215">
        <f>100%</f>
        <v>1</v>
      </c>
      <c r="T310" s="194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5">
        <f t="shared" si="493"/>
        <v>0.27</v>
      </c>
      <c r="AD310" s="214">
        <f t="shared" si="513"/>
        <v>0</v>
      </c>
      <c r="AE310" s="20">
        <f t="shared" si="494"/>
        <v>0</v>
      </c>
      <c r="AF310" s="21">
        <f t="shared" si="495"/>
        <v>0</v>
      </c>
      <c r="AG310" s="215">
        <f t="shared" si="496"/>
        <v>1</v>
      </c>
      <c r="AH310" s="194">
        <f t="shared" si="514"/>
        <v>0</v>
      </c>
      <c r="AI310" s="151"/>
      <c r="AJ310" s="20">
        <f t="shared" si="497"/>
        <v>0</v>
      </c>
      <c r="AK310" s="143"/>
      <c r="AL310" s="215">
        <f t="shared" si="498"/>
        <v>1</v>
      </c>
      <c r="AM310" s="194">
        <f t="shared" si="515"/>
        <v>0</v>
      </c>
      <c r="AN310" s="151"/>
      <c r="AO310" s="143">
        <f t="shared" si="499"/>
        <v>0</v>
      </c>
      <c r="AP310" s="208">
        <f t="shared" si="516"/>
        <v>0</v>
      </c>
      <c r="AQ310" s="53" t="str">
        <f t="shared" si="450"/>
        <v xml:space="preserve"> </v>
      </c>
      <c r="AR310" s="231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5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5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8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2" t="s">
        <v>148</v>
      </c>
      <c r="F311" s="302"/>
      <c r="G311" s="67"/>
      <c r="H311" s="72"/>
      <c r="I311" s="27"/>
      <c r="J311" s="195">
        <f>27%</f>
        <v>0.27</v>
      </c>
      <c r="K311" s="214">
        <f t="shared" si="510"/>
        <v>0</v>
      </c>
      <c r="L311" s="20">
        <f t="shared" si="487"/>
        <v>0</v>
      </c>
      <c r="M311" s="73">
        <f t="shared" si="488"/>
        <v>0</v>
      </c>
      <c r="N311" s="215">
        <f>100%</f>
        <v>1</v>
      </c>
      <c r="O311" s="194">
        <f t="shared" si="511"/>
        <v>0</v>
      </c>
      <c r="P311" s="151"/>
      <c r="Q311" s="20">
        <f t="shared" si="489"/>
        <v>0</v>
      </c>
      <c r="R311" s="143"/>
      <c r="S311" s="215">
        <f>100%</f>
        <v>1</v>
      </c>
      <c r="T311" s="194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5">
        <f t="shared" si="493"/>
        <v>0.27</v>
      </c>
      <c r="AD311" s="214">
        <f t="shared" si="513"/>
        <v>0</v>
      </c>
      <c r="AE311" s="20">
        <f t="shared" si="494"/>
        <v>0</v>
      </c>
      <c r="AF311" s="21">
        <f t="shared" si="495"/>
        <v>0</v>
      </c>
      <c r="AG311" s="215">
        <f t="shared" si="496"/>
        <v>1</v>
      </c>
      <c r="AH311" s="194">
        <f t="shared" si="514"/>
        <v>0</v>
      </c>
      <c r="AI311" s="151"/>
      <c r="AJ311" s="20">
        <f t="shared" si="497"/>
        <v>0</v>
      </c>
      <c r="AK311" s="143"/>
      <c r="AL311" s="215">
        <f t="shared" si="498"/>
        <v>1</v>
      </c>
      <c r="AM311" s="194">
        <f t="shared" si="515"/>
        <v>0</v>
      </c>
      <c r="AN311" s="151"/>
      <c r="AO311" s="143">
        <f t="shared" si="499"/>
        <v>0</v>
      </c>
      <c r="AP311" s="208">
        <f t="shared" si="516"/>
        <v>0</v>
      </c>
      <c r="AQ311" s="53" t="str">
        <f t="shared" si="450"/>
        <v xml:space="preserve"> </v>
      </c>
      <c r="AR311" s="231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5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5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8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2" t="s">
        <v>148</v>
      </c>
      <c r="F312" s="302"/>
      <c r="G312" s="67"/>
      <c r="H312" s="72"/>
      <c r="I312" s="27"/>
      <c r="J312" s="195">
        <f>27%</f>
        <v>0.27</v>
      </c>
      <c r="K312" s="214">
        <f t="shared" si="510"/>
        <v>0</v>
      </c>
      <c r="L312" s="20">
        <f t="shared" si="487"/>
        <v>0</v>
      </c>
      <c r="M312" s="73">
        <f t="shared" si="488"/>
        <v>0</v>
      </c>
      <c r="N312" s="215">
        <f>100%</f>
        <v>1</v>
      </c>
      <c r="O312" s="194">
        <f t="shared" si="511"/>
        <v>0</v>
      </c>
      <c r="P312" s="151"/>
      <c r="Q312" s="20">
        <f t="shared" si="489"/>
        <v>0</v>
      </c>
      <c r="R312" s="143"/>
      <c r="S312" s="215">
        <f>100%</f>
        <v>1</v>
      </c>
      <c r="T312" s="194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5">
        <f t="shared" si="493"/>
        <v>0.27</v>
      </c>
      <c r="AD312" s="214">
        <f t="shared" si="513"/>
        <v>0</v>
      </c>
      <c r="AE312" s="20">
        <f t="shared" si="494"/>
        <v>0</v>
      </c>
      <c r="AF312" s="21">
        <f t="shared" si="495"/>
        <v>0</v>
      </c>
      <c r="AG312" s="215">
        <f t="shared" si="496"/>
        <v>1</v>
      </c>
      <c r="AH312" s="194">
        <f t="shared" si="514"/>
        <v>0</v>
      </c>
      <c r="AI312" s="151"/>
      <c r="AJ312" s="20">
        <f t="shared" si="497"/>
        <v>0</v>
      </c>
      <c r="AK312" s="143"/>
      <c r="AL312" s="215">
        <f t="shared" si="498"/>
        <v>1</v>
      </c>
      <c r="AM312" s="194">
        <f t="shared" si="515"/>
        <v>0</v>
      </c>
      <c r="AN312" s="151"/>
      <c r="AO312" s="143">
        <f t="shared" si="499"/>
        <v>0</v>
      </c>
      <c r="AP312" s="208">
        <f t="shared" si="516"/>
        <v>0</v>
      </c>
      <c r="AQ312" s="53" t="str">
        <f t="shared" si="450"/>
        <v xml:space="preserve"> </v>
      </c>
      <c r="AR312" s="231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5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5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8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2" t="s">
        <v>148</v>
      </c>
      <c r="F313" s="302"/>
      <c r="G313" s="67"/>
      <c r="H313" s="72"/>
      <c r="I313" s="27"/>
      <c r="J313" s="195">
        <f>27%</f>
        <v>0.27</v>
      </c>
      <c r="K313" s="214">
        <f t="shared" si="510"/>
        <v>0</v>
      </c>
      <c r="L313" s="20">
        <f t="shared" si="487"/>
        <v>0</v>
      </c>
      <c r="M313" s="73">
        <f t="shared" si="488"/>
        <v>0</v>
      </c>
      <c r="N313" s="215">
        <f>100%</f>
        <v>1</v>
      </c>
      <c r="O313" s="194">
        <f t="shared" si="511"/>
        <v>0</v>
      </c>
      <c r="P313" s="151"/>
      <c r="Q313" s="20">
        <f t="shared" si="489"/>
        <v>0</v>
      </c>
      <c r="R313" s="143"/>
      <c r="S313" s="215">
        <f>100%</f>
        <v>1</v>
      </c>
      <c r="T313" s="194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5">
        <f t="shared" si="493"/>
        <v>0.27</v>
      </c>
      <c r="AD313" s="214">
        <f t="shared" si="513"/>
        <v>0</v>
      </c>
      <c r="AE313" s="20">
        <f t="shared" si="494"/>
        <v>0</v>
      </c>
      <c r="AF313" s="21">
        <f t="shared" si="495"/>
        <v>0</v>
      </c>
      <c r="AG313" s="215">
        <f t="shared" si="496"/>
        <v>1</v>
      </c>
      <c r="AH313" s="194">
        <f t="shared" si="514"/>
        <v>0</v>
      </c>
      <c r="AI313" s="151"/>
      <c r="AJ313" s="20">
        <f t="shared" si="497"/>
        <v>0</v>
      </c>
      <c r="AK313" s="143"/>
      <c r="AL313" s="215">
        <f t="shared" si="498"/>
        <v>1</v>
      </c>
      <c r="AM313" s="194">
        <f t="shared" si="515"/>
        <v>0</v>
      </c>
      <c r="AN313" s="151"/>
      <c r="AO313" s="143">
        <f t="shared" si="499"/>
        <v>0</v>
      </c>
      <c r="AP313" s="208">
        <f t="shared" si="516"/>
        <v>0</v>
      </c>
      <c r="AQ313" s="53" t="str">
        <f t="shared" si="450"/>
        <v xml:space="preserve"> </v>
      </c>
      <c r="AR313" s="231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5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5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8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2" t="s">
        <v>148</v>
      </c>
      <c r="F314" s="302"/>
      <c r="G314" s="67"/>
      <c r="H314" s="72"/>
      <c r="I314" s="27"/>
      <c r="J314" s="195">
        <f>27%</f>
        <v>0.27</v>
      </c>
      <c r="K314" s="214">
        <f t="shared" si="510"/>
        <v>0</v>
      </c>
      <c r="L314" s="20">
        <f t="shared" si="487"/>
        <v>0</v>
      </c>
      <c r="M314" s="73">
        <f t="shared" si="488"/>
        <v>0</v>
      </c>
      <c r="N314" s="215">
        <f>100%</f>
        <v>1</v>
      </c>
      <c r="O314" s="194">
        <f t="shared" si="511"/>
        <v>0</v>
      </c>
      <c r="P314" s="151"/>
      <c r="Q314" s="20">
        <f t="shared" si="489"/>
        <v>0</v>
      </c>
      <c r="R314" s="143"/>
      <c r="S314" s="215">
        <f>100%</f>
        <v>1</v>
      </c>
      <c r="T314" s="194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5">
        <f t="shared" si="493"/>
        <v>0.27</v>
      </c>
      <c r="AD314" s="214">
        <f t="shared" si="513"/>
        <v>0</v>
      </c>
      <c r="AE314" s="20">
        <f t="shared" si="494"/>
        <v>0</v>
      </c>
      <c r="AF314" s="21">
        <f t="shared" si="495"/>
        <v>0</v>
      </c>
      <c r="AG314" s="215">
        <f t="shared" si="496"/>
        <v>1</v>
      </c>
      <c r="AH314" s="194">
        <f t="shared" si="514"/>
        <v>0</v>
      </c>
      <c r="AI314" s="151"/>
      <c r="AJ314" s="20">
        <f t="shared" si="497"/>
        <v>0</v>
      </c>
      <c r="AK314" s="143"/>
      <c r="AL314" s="215">
        <f t="shared" si="498"/>
        <v>1</v>
      </c>
      <c r="AM314" s="194">
        <f t="shared" si="515"/>
        <v>0</v>
      </c>
      <c r="AN314" s="151"/>
      <c r="AO314" s="143">
        <f t="shared" si="499"/>
        <v>0</v>
      </c>
      <c r="AP314" s="208">
        <f t="shared" si="516"/>
        <v>0</v>
      </c>
      <c r="AQ314" s="53" t="str">
        <f t="shared" si="450"/>
        <v xml:space="preserve"> </v>
      </c>
      <c r="AR314" s="231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5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5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8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2" t="s">
        <v>148</v>
      </c>
      <c r="F315" s="302"/>
      <c r="G315" s="67"/>
      <c r="H315" s="72"/>
      <c r="I315" s="27"/>
      <c r="J315" s="195">
        <f>27%</f>
        <v>0.27</v>
      </c>
      <c r="K315" s="214">
        <f t="shared" si="510"/>
        <v>0</v>
      </c>
      <c r="L315" s="20">
        <f t="shared" si="487"/>
        <v>0</v>
      </c>
      <c r="M315" s="73">
        <f t="shared" si="488"/>
        <v>0</v>
      </c>
      <c r="N315" s="215">
        <f>100%</f>
        <v>1</v>
      </c>
      <c r="O315" s="194">
        <f t="shared" si="511"/>
        <v>0</v>
      </c>
      <c r="P315" s="151"/>
      <c r="Q315" s="20">
        <f t="shared" si="489"/>
        <v>0</v>
      </c>
      <c r="R315" s="143"/>
      <c r="S315" s="215">
        <f>100%</f>
        <v>1</v>
      </c>
      <c r="T315" s="194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5">
        <f t="shared" si="493"/>
        <v>0.27</v>
      </c>
      <c r="AD315" s="214">
        <f t="shared" si="513"/>
        <v>0</v>
      </c>
      <c r="AE315" s="20">
        <f t="shared" si="494"/>
        <v>0</v>
      </c>
      <c r="AF315" s="21">
        <f t="shared" si="495"/>
        <v>0</v>
      </c>
      <c r="AG315" s="215">
        <f t="shared" si="496"/>
        <v>1</v>
      </c>
      <c r="AH315" s="194">
        <f t="shared" si="514"/>
        <v>0</v>
      </c>
      <c r="AI315" s="151"/>
      <c r="AJ315" s="20">
        <f t="shared" si="497"/>
        <v>0</v>
      </c>
      <c r="AK315" s="143"/>
      <c r="AL315" s="215">
        <f t="shared" si="498"/>
        <v>1</v>
      </c>
      <c r="AM315" s="194">
        <f t="shared" si="515"/>
        <v>0</v>
      </c>
      <c r="AN315" s="151"/>
      <c r="AO315" s="143">
        <f t="shared" si="499"/>
        <v>0</v>
      </c>
      <c r="AP315" s="208">
        <f t="shared" si="516"/>
        <v>0</v>
      </c>
      <c r="AQ315" s="53" t="str">
        <f t="shared" si="450"/>
        <v xml:space="preserve"> </v>
      </c>
      <c r="AR315" s="231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5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5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8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2" t="s">
        <v>148</v>
      </c>
      <c r="F316" s="302"/>
      <c r="G316" s="67"/>
      <c r="H316" s="72"/>
      <c r="I316" s="27"/>
      <c r="J316" s="195">
        <f>27%</f>
        <v>0.27</v>
      </c>
      <c r="K316" s="214">
        <f t="shared" si="510"/>
        <v>0</v>
      </c>
      <c r="L316" s="20">
        <f t="shared" si="487"/>
        <v>0</v>
      </c>
      <c r="M316" s="73">
        <f t="shared" si="488"/>
        <v>0</v>
      </c>
      <c r="N316" s="215">
        <f>100%</f>
        <v>1</v>
      </c>
      <c r="O316" s="194">
        <f t="shared" si="511"/>
        <v>0</v>
      </c>
      <c r="P316" s="151"/>
      <c r="Q316" s="20">
        <f t="shared" si="489"/>
        <v>0</v>
      </c>
      <c r="R316" s="143"/>
      <c r="S316" s="215">
        <f>100%</f>
        <v>1</v>
      </c>
      <c r="T316" s="194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5">
        <f t="shared" si="493"/>
        <v>0.27</v>
      </c>
      <c r="AD316" s="214">
        <f t="shared" si="513"/>
        <v>0</v>
      </c>
      <c r="AE316" s="20">
        <f t="shared" si="494"/>
        <v>0</v>
      </c>
      <c r="AF316" s="21">
        <f t="shared" si="495"/>
        <v>0</v>
      </c>
      <c r="AG316" s="215">
        <f t="shared" si="496"/>
        <v>1</v>
      </c>
      <c r="AH316" s="194">
        <f t="shared" si="514"/>
        <v>0</v>
      </c>
      <c r="AI316" s="151"/>
      <c r="AJ316" s="20">
        <f t="shared" si="497"/>
        <v>0</v>
      </c>
      <c r="AK316" s="143"/>
      <c r="AL316" s="215">
        <f t="shared" si="498"/>
        <v>1</v>
      </c>
      <c r="AM316" s="194">
        <f t="shared" si="515"/>
        <v>0</v>
      </c>
      <c r="AN316" s="151"/>
      <c r="AO316" s="143">
        <f t="shared" si="499"/>
        <v>0</v>
      </c>
      <c r="AP316" s="208">
        <f t="shared" si="516"/>
        <v>0</v>
      </c>
      <c r="AQ316" s="53" t="str">
        <f t="shared" si="450"/>
        <v xml:space="preserve"> </v>
      </c>
      <c r="AR316" s="231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5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5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8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2" t="s">
        <v>148</v>
      </c>
      <c r="F317" s="302"/>
      <c r="G317" s="67"/>
      <c r="H317" s="72"/>
      <c r="I317" s="27"/>
      <c r="J317" s="195">
        <f>27%</f>
        <v>0.27</v>
      </c>
      <c r="K317" s="214">
        <f t="shared" si="510"/>
        <v>0</v>
      </c>
      <c r="L317" s="20">
        <f t="shared" si="487"/>
        <v>0</v>
      </c>
      <c r="M317" s="73">
        <f t="shared" si="488"/>
        <v>0</v>
      </c>
      <c r="N317" s="215">
        <f>100%</f>
        <v>1</v>
      </c>
      <c r="O317" s="194">
        <f t="shared" si="511"/>
        <v>0</v>
      </c>
      <c r="P317" s="151"/>
      <c r="Q317" s="20">
        <f t="shared" si="489"/>
        <v>0</v>
      </c>
      <c r="R317" s="143"/>
      <c r="S317" s="215">
        <f>100%</f>
        <v>1</v>
      </c>
      <c r="T317" s="194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5">
        <f t="shared" si="493"/>
        <v>0.27</v>
      </c>
      <c r="AD317" s="214">
        <f t="shared" si="513"/>
        <v>0</v>
      </c>
      <c r="AE317" s="20">
        <f t="shared" si="494"/>
        <v>0</v>
      </c>
      <c r="AF317" s="21">
        <f t="shared" si="495"/>
        <v>0</v>
      </c>
      <c r="AG317" s="215">
        <f t="shared" si="496"/>
        <v>1</v>
      </c>
      <c r="AH317" s="194">
        <f t="shared" si="514"/>
        <v>0</v>
      </c>
      <c r="AI317" s="151"/>
      <c r="AJ317" s="20">
        <f t="shared" si="497"/>
        <v>0</v>
      </c>
      <c r="AK317" s="143"/>
      <c r="AL317" s="215">
        <f t="shared" si="498"/>
        <v>1</v>
      </c>
      <c r="AM317" s="194">
        <f t="shared" si="515"/>
        <v>0</v>
      </c>
      <c r="AN317" s="151"/>
      <c r="AO317" s="143">
        <f t="shared" si="499"/>
        <v>0</v>
      </c>
      <c r="AP317" s="208">
        <f t="shared" si="516"/>
        <v>0</v>
      </c>
      <c r="AQ317" s="53" t="str">
        <f t="shared" si="450"/>
        <v xml:space="preserve"> </v>
      </c>
      <c r="AR317" s="231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5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5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8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2" t="s">
        <v>148</v>
      </c>
      <c r="F318" s="302"/>
      <c r="G318" s="67"/>
      <c r="H318" s="72"/>
      <c r="I318" s="27"/>
      <c r="J318" s="195">
        <f>27%</f>
        <v>0.27</v>
      </c>
      <c r="K318" s="214">
        <f t="shared" si="510"/>
        <v>0</v>
      </c>
      <c r="L318" s="20">
        <f t="shared" si="487"/>
        <v>0</v>
      </c>
      <c r="M318" s="73">
        <f t="shared" si="488"/>
        <v>0</v>
      </c>
      <c r="N318" s="215">
        <f>100%</f>
        <v>1</v>
      </c>
      <c r="O318" s="194">
        <f t="shared" si="511"/>
        <v>0</v>
      </c>
      <c r="P318" s="151"/>
      <c r="Q318" s="20">
        <f t="shared" si="489"/>
        <v>0</v>
      </c>
      <c r="R318" s="143"/>
      <c r="S318" s="215">
        <f>100%</f>
        <v>1</v>
      </c>
      <c r="T318" s="194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5">
        <f t="shared" si="493"/>
        <v>0.27</v>
      </c>
      <c r="AD318" s="214">
        <f t="shared" si="513"/>
        <v>0</v>
      </c>
      <c r="AE318" s="20">
        <f t="shared" si="494"/>
        <v>0</v>
      </c>
      <c r="AF318" s="21">
        <f t="shared" si="495"/>
        <v>0</v>
      </c>
      <c r="AG318" s="215">
        <f t="shared" si="496"/>
        <v>1</v>
      </c>
      <c r="AH318" s="194">
        <f t="shared" si="514"/>
        <v>0</v>
      </c>
      <c r="AI318" s="151"/>
      <c r="AJ318" s="20">
        <f t="shared" si="497"/>
        <v>0</v>
      </c>
      <c r="AK318" s="143"/>
      <c r="AL318" s="215">
        <f t="shared" si="498"/>
        <v>1</v>
      </c>
      <c r="AM318" s="194">
        <f t="shared" si="515"/>
        <v>0</v>
      </c>
      <c r="AN318" s="151"/>
      <c r="AO318" s="143">
        <f t="shared" si="499"/>
        <v>0</v>
      </c>
      <c r="AP318" s="208">
        <f t="shared" si="516"/>
        <v>0</v>
      </c>
      <c r="AQ318" s="53" t="str">
        <f t="shared" si="450"/>
        <v xml:space="preserve"> </v>
      </c>
      <c r="AR318" s="231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5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5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8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2" t="s">
        <v>148</v>
      </c>
      <c r="F319" s="302"/>
      <c r="G319" s="67"/>
      <c r="H319" s="72"/>
      <c r="I319" s="27"/>
      <c r="J319" s="195">
        <f>27%</f>
        <v>0.27</v>
      </c>
      <c r="K319" s="214">
        <f t="shared" si="510"/>
        <v>0</v>
      </c>
      <c r="L319" s="20">
        <f t="shared" si="487"/>
        <v>0</v>
      </c>
      <c r="M319" s="73">
        <f t="shared" si="488"/>
        <v>0</v>
      </c>
      <c r="N319" s="215">
        <f>100%</f>
        <v>1</v>
      </c>
      <c r="O319" s="194">
        <f t="shared" si="511"/>
        <v>0</v>
      </c>
      <c r="P319" s="151"/>
      <c r="Q319" s="20">
        <f t="shared" si="489"/>
        <v>0</v>
      </c>
      <c r="R319" s="143"/>
      <c r="S319" s="215">
        <f>100%</f>
        <v>1</v>
      </c>
      <c r="T319" s="194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5">
        <f t="shared" si="493"/>
        <v>0.27</v>
      </c>
      <c r="AD319" s="214">
        <f t="shared" si="513"/>
        <v>0</v>
      </c>
      <c r="AE319" s="20">
        <f t="shared" si="494"/>
        <v>0</v>
      </c>
      <c r="AF319" s="21">
        <f t="shared" si="495"/>
        <v>0</v>
      </c>
      <c r="AG319" s="215">
        <f t="shared" si="496"/>
        <v>1</v>
      </c>
      <c r="AH319" s="194">
        <f t="shared" si="514"/>
        <v>0</v>
      </c>
      <c r="AI319" s="151"/>
      <c r="AJ319" s="20">
        <f t="shared" si="497"/>
        <v>0</v>
      </c>
      <c r="AK319" s="143"/>
      <c r="AL319" s="215">
        <f t="shared" si="498"/>
        <v>1</v>
      </c>
      <c r="AM319" s="194">
        <f t="shared" si="515"/>
        <v>0</v>
      </c>
      <c r="AN319" s="151"/>
      <c r="AO319" s="143">
        <f t="shared" si="499"/>
        <v>0</v>
      </c>
      <c r="AP319" s="208">
        <f t="shared" si="516"/>
        <v>0</v>
      </c>
      <c r="AQ319" s="53" t="str">
        <f t="shared" si="450"/>
        <v xml:space="preserve"> </v>
      </c>
      <c r="AR319" s="231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5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5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8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2" t="s">
        <v>148</v>
      </c>
      <c r="F320" s="302"/>
      <c r="G320" s="67"/>
      <c r="H320" s="72"/>
      <c r="I320" s="27"/>
      <c r="J320" s="195">
        <f>27%</f>
        <v>0.27</v>
      </c>
      <c r="K320" s="214">
        <f t="shared" si="510"/>
        <v>0</v>
      </c>
      <c r="L320" s="20">
        <f t="shared" si="487"/>
        <v>0</v>
      </c>
      <c r="M320" s="73">
        <f t="shared" si="488"/>
        <v>0</v>
      </c>
      <c r="N320" s="215">
        <f>100%</f>
        <v>1</v>
      </c>
      <c r="O320" s="194">
        <f t="shared" si="511"/>
        <v>0</v>
      </c>
      <c r="P320" s="151"/>
      <c r="Q320" s="20">
        <f t="shared" si="489"/>
        <v>0</v>
      </c>
      <c r="R320" s="143"/>
      <c r="S320" s="215">
        <f>100%</f>
        <v>1</v>
      </c>
      <c r="T320" s="194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5">
        <f t="shared" si="493"/>
        <v>0.27</v>
      </c>
      <c r="AD320" s="214">
        <f t="shared" si="513"/>
        <v>0</v>
      </c>
      <c r="AE320" s="20">
        <f t="shared" si="494"/>
        <v>0</v>
      </c>
      <c r="AF320" s="21">
        <f t="shared" si="495"/>
        <v>0</v>
      </c>
      <c r="AG320" s="215">
        <f t="shared" si="496"/>
        <v>1</v>
      </c>
      <c r="AH320" s="194">
        <f t="shared" si="514"/>
        <v>0</v>
      </c>
      <c r="AI320" s="151"/>
      <c r="AJ320" s="20">
        <f t="shared" si="497"/>
        <v>0</v>
      </c>
      <c r="AK320" s="143"/>
      <c r="AL320" s="215">
        <f t="shared" si="498"/>
        <v>1</v>
      </c>
      <c r="AM320" s="194">
        <f t="shared" si="515"/>
        <v>0</v>
      </c>
      <c r="AN320" s="151"/>
      <c r="AO320" s="143">
        <f t="shared" si="499"/>
        <v>0</v>
      </c>
      <c r="AP320" s="208">
        <f t="shared" si="516"/>
        <v>0</v>
      </c>
      <c r="AQ320" s="53" t="str">
        <f t="shared" si="450"/>
        <v xml:space="preserve"> </v>
      </c>
      <c r="AR320" s="231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5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5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8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2" t="s">
        <v>148</v>
      </c>
      <c r="F321" s="302"/>
      <c r="G321" s="67"/>
      <c r="H321" s="72"/>
      <c r="I321" s="27"/>
      <c r="J321" s="195">
        <f>27%</f>
        <v>0.27</v>
      </c>
      <c r="K321" s="214">
        <f t="shared" si="510"/>
        <v>0</v>
      </c>
      <c r="L321" s="20">
        <f t="shared" si="487"/>
        <v>0</v>
      </c>
      <c r="M321" s="73">
        <f t="shared" si="488"/>
        <v>0</v>
      </c>
      <c r="N321" s="215">
        <f>100%</f>
        <v>1</v>
      </c>
      <c r="O321" s="194">
        <f t="shared" si="511"/>
        <v>0</v>
      </c>
      <c r="P321" s="151"/>
      <c r="Q321" s="20">
        <f t="shared" si="489"/>
        <v>0</v>
      </c>
      <c r="R321" s="143"/>
      <c r="S321" s="215">
        <f>100%</f>
        <v>1</v>
      </c>
      <c r="T321" s="194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5">
        <f t="shared" si="493"/>
        <v>0.27</v>
      </c>
      <c r="AD321" s="214">
        <f t="shared" si="513"/>
        <v>0</v>
      </c>
      <c r="AE321" s="20">
        <f t="shared" si="494"/>
        <v>0</v>
      </c>
      <c r="AF321" s="21">
        <f t="shared" si="495"/>
        <v>0</v>
      </c>
      <c r="AG321" s="215">
        <f t="shared" si="496"/>
        <v>1</v>
      </c>
      <c r="AH321" s="194">
        <f t="shared" si="514"/>
        <v>0</v>
      </c>
      <c r="AI321" s="151"/>
      <c r="AJ321" s="20">
        <f t="shared" si="497"/>
        <v>0</v>
      </c>
      <c r="AK321" s="143"/>
      <c r="AL321" s="215">
        <f t="shared" si="498"/>
        <v>1</v>
      </c>
      <c r="AM321" s="194">
        <f t="shared" si="515"/>
        <v>0</v>
      </c>
      <c r="AN321" s="151"/>
      <c r="AO321" s="143">
        <f t="shared" si="499"/>
        <v>0</v>
      </c>
      <c r="AP321" s="208">
        <f t="shared" si="516"/>
        <v>0</v>
      </c>
      <c r="AQ321" s="53" t="str">
        <f t="shared" si="450"/>
        <v xml:space="preserve"> </v>
      </c>
      <c r="AR321" s="231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5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5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8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2" t="s">
        <v>148</v>
      </c>
      <c r="F322" s="302"/>
      <c r="G322" s="67"/>
      <c r="H322" s="72"/>
      <c r="I322" s="27"/>
      <c r="J322" s="195">
        <f>27%</f>
        <v>0.27</v>
      </c>
      <c r="K322" s="214">
        <f t="shared" si="510"/>
        <v>0</v>
      </c>
      <c r="L322" s="20">
        <f t="shared" si="487"/>
        <v>0</v>
      </c>
      <c r="M322" s="73">
        <f t="shared" si="488"/>
        <v>0</v>
      </c>
      <c r="N322" s="215">
        <f>100%</f>
        <v>1</v>
      </c>
      <c r="O322" s="194">
        <f t="shared" si="511"/>
        <v>0</v>
      </c>
      <c r="P322" s="151"/>
      <c r="Q322" s="20">
        <f t="shared" si="489"/>
        <v>0</v>
      </c>
      <c r="R322" s="143"/>
      <c r="S322" s="215">
        <f>100%</f>
        <v>1</v>
      </c>
      <c r="T322" s="194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5">
        <f t="shared" si="493"/>
        <v>0.27</v>
      </c>
      <c r="AD322" s="214">
        <f t="shared" si="513"/>
        <v>0</v>
      </c>
      <c r="AE322" s="20">
        <f t="shared" si="494"/>
        <v>0</v>
      </c>
      <c r="AF322" s="21">
        <f t="shared" si="495"/>
        <v>0</v>
      </c>
      <c r="AG322" s="215">
        <f t="shared" si="496"/>
        <v>1</v>
      </c>
      <c r="AH322" s="194">
        <f t="shared" si="514"/>
        <v>0</v>
      </c>
      <c r="AI322" s="151"/>
      <c r="AJ322" s="20">
        <f t="shared" si="497"/>
        <v>0</v>
      </c>
      <c r="AK322" s="143"/>
      <c r="AL322" s="215">
        <f t="shared" si="498"/>
        <v>1</v>
      </c>
      <c r="AM322" s="194">
        <f t="shared" si="515"/>
        <v>0</v>
      </c>
      <c r="AN322" s="151"/>
      <c r="AO322" s="143">
        <f t="shared" si="499"/>
        <v>0</v>
      </c>
      <c r="AP322" s="208">
        <f t="shared" si="516"/>
        <v>0</v>
      </c>
      <c r="AQ322" s="53" t="str">
        <f t="shared" si="450"/>
        <v xml:space="preserve"> </v>
      </c>
      <c r="AR322" s="231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5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5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8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2" t="s">
        <v>148</v>
      </c>
      <c r="F323" s="302"/>
      <c r="G323" s="67"/>
      <c r="H323" s="72"/>
      <c r="I323" s="27"/>
      <c r="J323" s="195">
        <f>27%</f>
        <v>0.27</v>
      </c>
      <c r="K323" s="214">
        <f t="shared" si="510"/>
        <v>0</v>
      </c>
      <c r="L323" s="20">
        <f t="shared" si="487"/>
        <v>0</v>
      </c>
      <c r="M323" s="73">
        <f t="shared" si="488"/>
        <v>0</v>
      </c>
      <c r="N323" s="215">
        <f>100%</f>
        <v>1</v>
      </c>
      <c r="O323" s="194">
        <f t="shared" si="511"/>
        <v>0</v>
      </c>
      <c r="P323" s="151"/>
      <c r="Q323" s="20">
        <f t="shared" si="489"/>
        <v>0</v>
      </c>
      <c r="R323" s="143"/>
      <c r="S323" s="215">
        <f>100%</f>
        <v>1</v>
      </c>
      <c r="T323" s="194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5">
        <f t="shared" si="493"/>
        <v>0.27</v>
      </c>
      <c r="AD323" s="214">
        <f t="shared" si="513"/>
        <v>0</v>
      </c>
      <c r="AE323" s="20">
        <f t="shared" si="494"/>
        <v>0</v>
      </c>
      <c r="AF323" s="21">
        <f t="shared" si="495"/>
        <v>0</v>
      </c>
      <c r="AG323" s="215">
        <f t="shared" si="496"/>
        <v>1</v>
      </c>
      <c r="AH323" s="194">
        <f t="shared" si="514"/>
        <v>0</v>
      </c>
      <c r="AI323" s="151"/>
      <c r="AJ323" s="20">
        <f t="shared" si="497"/>
        <v>0</v>
      </c>
      <c r="AK323" s="143"/>
      <c r="AL323" s="215">
        <f t="shared" si="498"/>
        <v>1</v>
      </c>
      <c r="AM323" s="194">
        <f t="shared" si="515"/>
        <v>0</v>
      </c>
      <c r="AN323" s="151"/>
      <c r="AO323" s="143">
        <f t="shared" si="499"/>
        <v>0</v>
      </c>
      <c r="AP323" s="208">
        <f t="shared" si="516"/>
        <v>0</v>
      </c>
      <c r="AQ323" s="53" t="str">
        <f t="shared" si="450"/>
        <v xml:space="preserve"> </v>
      </c>
      <c r="AR323" s="231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5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5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8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2" t="s">
        <v>148</v>
      </c>
      <c r="F324" s="302"/>
      <c r="G324" s="67"/>
      <c r="H324" s="72"/>
      <c r="I324" s="27"/>
      <c r="J324" s="195">
        <f>27%</f>
        <v>0.27</v>
      </c>
      <c r="K324" s="214">
        <f t="shared" si="510"/>
        <v>0</v>
      </c>
      <c r="L324" s="20">
        <f t="shared" si="487"/>
        <v>0</v>
      </c>
      <c r="M324" s="73">
        <f t="shared" si="488"/>
        <v>0</v>
      </c>
      <c r="N324" s="215">
        <f>100%</f>
        <v>1</v>
      </c>
      <c r="O324" s="194">
        <f t="shared" si="511"/>
        <v>0</v>
      </c>
      <c r="P324" s="151"/>
      <c r="Q324" s="20">
        <f t="shared" si="489"/>
        <v>0</v>
      </c>
      <c r="R324" s="143"/>
      <c r="S324" s="215">
        <f>100%</f>
        <v>1</v>
      </c>
      <c r="T324" s="194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5">
        <f t="shared" si="493"/>
        <v>0.27</v>
      </c>
      <c r="AD324" s="214">
        <f t="shared" si="513"/>
        <v>0</v>
      </c>
      <c r="AE324" s="20">
        <f t="shared" si="494"/>
        <v>0</v>
      </c>
      <c r="AF324" s="21">
        <f t="shared" si="495"/>
        <v>0</v>
      </c>
      <c r="AG324" s="215">
        <f t="shared" si="496"/>
        <v>1</v>
      </c>
      <c r="AH324" s="194">
        <f t="shared" si="514"/>
        <v>0</v>
      </c>
      <c r="AI324" s="151"/>
      <c r="AJ324" s="20">
        <f t="shared" si="497"/>
        <v>0</v>
      </c>
      <c r="AK324" s="143"/>
      <c r="AL324" s="215">
        <f t="shared" si="498"/>
        <v>1</v>
      </c>
      <c r="AM324" s="194">
        <f t="shared" si="515"/>
        <v>0</v>
      </c>
      <c r="AN324" s="151"/>
      <c r="AO324" s="143">
        <f t="shared" si="499"/>
        <v>0</v>
      </c>
      <c r="AP324" s="208">
        <f>AH324-O324</f>
        <v>0</v>
      </c>
      <c r="AQ324" s="53" t="str">
        <f t="shared" si="450"/>
        <v xml:space="preserve"> </v>
      </c>
      <c r="AR324" s="231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5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5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8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306" t="s">
        <v>18</v>
      </c>
      <c r="E325" s="307"/>
      <c r="F325" s="308"/>
      <c r="G325" s="65"/>
      <c r="H325" s="70"/>
      <c r="I325" s="26"/>
      <c r="J325" s="26"/>
      <c r="K325" s="133"/>
      <c r="L325" s="5"/>
      <c r="M325" s="71">
        <f>O325+Q325</f>
        <v>0</v>
      </c>
      <c r="N325" s="216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6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6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6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9"/>
      <c r="AQ325" s="11" t="str">
        <f t="shared" si="450"/>
        <v xml:space="preserve"> </v>
      </c>
      <c r="AR325" s="230"/>
      <c r="AS325" s="23"/>
      <c r="AT325" s="26"/>
      <c r="AU325" s="26"/>
      <c r="AV325" s="5"/>
      <c r="AW325" s="6">
        <f>AY325+BA325</f>
        <v>0</v>
      </c>
      <c r="AX325" s="216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6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9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2" t="s">
        <v>148</v>
      </c>
      <c r="F326" s="302"/>
      <c r="G326" s="67"/>
      <c r="H326" s="72"/>
      <c r="I326" s="27"/>
      <c r="J326" s="195">
        <f>27%</f>
        <v>0.27</v>
      </c>
      <c r="K326" s="214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5">
        <f>100%</f>
        <v>1</v>
      </c>
      <c r="O326" s="194">
        <f>ROUND((M326*N326),0)</f>
        <v>0</v>
      </c>
      <c r="P326" s="141"/>
      <c r="Q326" s="20">
        <f t="shared" ref="Q326:Q345" si="523">M326-O326</f>
        <v>0</v>
      </c>
      <c r="R326" s="142"/>
      <c r="S326" s="215">
        <f>100%</f>
        <v>1</v>
      </c>
      <c r="T326" s="194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5">
        <f t="shared" ref="AC326:AC345" si="527">J326</f>
        <v>0.27</v>
      </c>
      <c r="AD326" s="214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5">
        <f t="shared" ref="AG326:AG345" si="530">N326</f>
        <v>1</v>
      </c>
      <c r="AH326" s="194">
        <f>ROUND((AF326*AG326),0)</f>
        <v>0</v>
      </c>
      <c r="AI326" s="141"/>
      <c r="AJ326" s="20">
        <f t="shared" ref="AJ326:AJ345" si="531">AF326-AH326</f>
        <v>0</v>
      </c>
      <c r="AK326" s="142"/>
      <c r="AL326" s="215">
        <f t="shared" ref="AL326:AL345" si="532">S326</f>
        <v>1</v>
      </c>
      <c r="AM326" s="194">
        <f>ROUND((AL326*AH326),0)</f>
        <v>0</v>
      </c>
      <c r="AN326" s="141"/>
      <c r="AO326" s="143">
        <f t="shared" ref="AO326:AO345" si="533">AH326-AM326</f>
        <v>0</v>
      </c>
      <c r="AP326" s="208">
        <f>AH326-O326</f>
        <v>0</v>
      </c>
      <c r="AQ326" s="11" t="str">
        <f t="shared" si="450"/>
        <v xml:space="preserve"> </v>
      </c>
      <c r="AR326" s="230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5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5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8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2" t="s">
        <v>148</v>
      </c>
      <c r="F327" s="302"/>
      <c r="G327" s="67"/>
      <c r="H327" s="72"/>
      <c r="I327" s="27"/>
      <c r="J327" s="195">
        <f>27%</f>
        <v>0.27</v>
      </c>
      <c r="K327" s="214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5">
        <f>100%</f>
        <v>1</v>
      </c>
      <c r="O327" s="194">
        <f t="shared" ref="O327:O345" si="545">ROUND((M327*N327),0)</f>
        <v>0</v>
      </c>
      <c r="P327" s="141"/>
      <c r="Q327" s="20">
        <f t="shared" si="523"/>
        <v>0</v>
      </c>
      <c r="R327" s="142"/>
      <c r="S327" s="215">
        <f>100%</f>
        <v>1</v>
      </c>
      <c r="T327" s="194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5">
        <f t="shared" si="527"/>
        <v>0.27</v>
      </c>
      <c r="AD327" s="214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5">
        <f t="shared" si="530"/>
        <v>1</v>
      </c>
      <c r="AH327" s="194">
        <f t="shared" ref="AH327:AH345" si="548">ROUND((AF327*AG327),0)</f>
        <v>0</v>
      </c>
      <c r="AI327" s="141"/>
      <c r="AJ327" s="20">
        <f t="shared" si="531"/>
        <v>0</v>
      </c>
      <c r="AK327" s="142"/>
      <c r="AL327" s="215">
        <f t="shared" si="532"/>
        <v>1</v>
      </c>
      <c r="AM327" s="194">
        <f t="shared" ref="AM327:AM345" si="549">ROUND((AL327*AH327),0)</f>
        <v>0</v>
      </c>
      <c r="AN327" s="141"/>
      <c r="AO327" s="143">
        <f t="shared" si="533"/>
        <v>0</v>
      </c>
      <c r="AP327" s="208">
        <f t="shared" ref="AP327:AP344" si="550">AH327-O327</f>
        <v>0</v>
      </c>
      <c r="AQ327" s="11" t="str">
        <f t="shared" si="450"/>
        <v xml:space="preserve"> </v>
      </c>
      <c r="AR327" s="230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5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5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8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2" t="s">
        <v>148</v>
      </c>
      <c r="F328" s="302"/>
      <c r="G328" s="67"/>
      <c r="H328" s="72"/>
      <c r="I328" s="27"/>
      <c r="J328" s="195">
        <f>27%</f>
        <v>0.27</v>
      </c>
      <c r="K328" s="214">
        <f t="shared" si="544"/>
        <v>0</v>
      </c>
      <c r="L328" s="20">
        <f t="shared" si="521"/>
        <v>0</v>
      </c>
      <c r="M328" s="73">
        <f t="shared" si="522"/>
        <v>0</v>
      </c>
      <c r="N328" s="215">
        <f>100%</f>
        <v>1</v>
      </c>
      <c r="O328" s="194">
        <f t="shared" si="545"/>
        <v>0</v>
      </c>
      <c r="P328" s="141"/>
      <c r="Q328" s="20">
        <f t="shared" si="523"/>
        <v>0</v>
      </c>
      <c r="R328" s="142"/>
      <c r="S328" s="215">
        <f>100%</f>
        <v>1</v>
      </c>
      <c r="T328" s="194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5">
        <f t="shared" si="527"/>
        <v>0.27</v>
      </c>
      <c r="AD328" s="214">
        <f t="shared" si="547"/>
        <v>0</v>
      </c>
      <c r="AE328" s="20">
        <f t="shared" si="528"/>
        <v>0</v>
      </c>
      <c r="AF328" s="21">
        <f t="shared" si="529"/>
        <v>0</v>
      </c>
      <c r="AG328" s="215">
        <f t="shared" si="530"/>
        <v>1</v>
      </c>
      <c r="AH328" s="194">
        <f t="shared" si="548"/>
        <v>0</v>
      </c>
      <c r="AI328" s="141"/>
      <c r="AJ328" s="20">
        <f t="shared" si="531"/>
        <v>0</v>
      </c>
      <c r="AK328" s="142"/>
      <c r="AL328" s="215">
        <f t="shared" si="532"/>
        <v>1</v>
      </c>
      <c r="AM328" s="194">
        <f t="shared" si="549"/>
        <v>0</v>
      </c>
      <c r="AN328" s="141"/>
      <c r="AO328" s="143">
        <f t="shared" si="533"/>
        <v>0</v>
      </c>
      <c r="AP328" s="208">
        <f t="shared" si="550"/>
        <v>0</v>
      </c>
      <c r="AQ328" s="11" t="str">
        <f t="shared" si="450"/>
        <v xml:space="preserve"> </v>
      </c>
      <c r="AR328" s="230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5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5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8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2" t="s">
        <v>148</v>
      </c>
      <c r="F329" s="302"/>
      <c r="G329" s="67"/>
      <c r="H329" s="72"/>
      <c r="I329" s="27"/>
      <c r="J329" s="195">
        <f>27%</f>
        <v>0.27</v>
      </c>
      <c r="K329" s="214">
        <f t="shared" si="544"/>
        <v>0</v>
      </c>
      <c r="L329" s="20">
        <f t="shared" si="521"/>
        <v>0</v>
      </c>
      <c r="M329" s="73">
        <f t="shared" si="522"/>
        <v>0</v>
      </c>
      <c r="N329" s="215">
        <f>100%</f>
        <v>1</v>
      </c>
      <c r="O329" s="194">
        <f t="shared" si="545"/>
        <v>0</v>
      </c>
      <c r="P329" s="141"/>
      <c r="Q329" s="20">
        <f t="shared" si="523"/>
        <v>0</v>
      </c>
      <c r="R329" s="142"/>
      <c r="S329" s="215">
        <f>100%</f>
        <v>1</v>
      </c>
      <c r="T329" s="194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5">
        <f t="shared" si="527"/>
        <v>0.27</v>
      </c>
      <c r="AD329" s="214">
        <f t="shared" si="547"/>
        <v>0</v>
      </c>
      <c r="AE329" s="20">
        <f t="shared" si="528"/>
        <v>0</v>
      </c>
      <c r="AF329" s="21">
        <f t="shared" si="529"/>
        <v>0</v>
      </c>
      <c r="AG329" s="215">
        <f t="shared" si="530"/>
        <v>1</v>
      </c>
      <c r="AH329" s="194">
        <f t="shared" si="548"/>
        <v>0</v>
      </c>
      <c r="AI329" s="141"/>
      <c r="AJ329" s="20">
        <f t="shared" si="531"/>
        <v>0</v>
      </c>
      <c r="AK329" s="142"/>
      <c r="AL329" s="215">
        <f t="shared" si="532"/>
        <v>1</v>
      </c>
      <c r="AM329" s="194">
        <f t="shared" si="549"/>
        <v>0</v>
      </c>
      <c r="AN329" s="141"/>
      <c r="AO329" s="143">
        <f t="shared" si="533"/>
        <v>0</v>
      </c>
      <c r="AP329" s="208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30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5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5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8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2" t="s">
        <v>148</v>
      </c>
      <c r="F330" s="302"/>
      <c r="G330" s="67"/>
      <c r="H330" s="72"/>
      <c r="I330" s="27"/>
      <c r="J330" s="195">
        <f>27%</f>
        <v>0.27</v>
      </c>
      <c r="K330" s="214">
        <f t="shared" si="544"/>
        <v>0</v>
      </c>
      <c r="L330" s="20">
        <f t="shared" si="521"/>
        <v>0</v>
      </c>
      <c r="M330" s="73">
        <f t="shared" si="522"/>
        <v>0</v>
      </c>
      <c r="N330" s="215">
        <f>100%</f>
        <v>1</v>
      </c>
      <c r="O330" s="194">
        <f t="shared" si="545"/>
        <v>0</v>
      </c>
      <c r="P330" s="141"/>
      <c r="Q330" s="20">
        <f t="shared" si="523"/>
        <v>0</v>
      </c>
      <c r="R330" s="142"/>
      <c r="S330" s="215">
        <f>100%</f>
        <v>1</v>
      </c>
      <c r="T330" s="194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5">
        <f t="shared" si="527"/>
        <v>0.27</v>
      </c>
      <c r="AD330" s="214">
        <f t="shared" si="547"/>
        <v>0</v>
      </c>
      <c r="AE330" s="20">
        <f t="shared" si="528"/>
        <v>0</v>
      </c>
      <c r="AF330" s="21">
        <f t="shared" si="529"/>
        <v>0</v>
      </c>
      <c r="AG330" s="215">
        <f t="shared" si="530"/>
        <v>1</v>
      </c>
      <c r="AH330" s="194">
        <f t="shared" si="548"/>
        <v>0</v>
      </c>
      <c r="AI330" s="141"/>
      <c r="AJ330" s="20">
        <f t="shared" si="531"/>
        <v>0</v>
      </c>
      <c r="AK330" s="142"/>
      <c r="AL330" s="215">
        <f t="shared" si="532"/>
        <v>1</v>
      </c>
      <c r="AM330" s="194">
        <f t="shared" si="549"/>
        <v>0</v>
      </c>
      <c r="AN330" s="141"/>
      <c r="AO330" s="143">
        <f t="shared" si="533"/>
        <v>0</v>
      </c>
      <c r="AP330" s="208">
        <f t="shared" si="550"/>
        <v>0</v>
      </c>
      <c r="AQ330" s="11" t="str">
        <f t="shared" si="554"/>
        <v xml:space="preserve"> </v>
      </c>
      <c r="AR330" s="230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5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5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8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2" t="s">
        <v>148</v>
      </c>
      <c r="F331" s="302"/>
      <c r="G331" s="67"/>
      <c r="H331" s="72"/>
      <c r="I331" s="27"/>
      <c r="J331" s="195">
        <f>27%</f>
        <v>0.27</v>
      </c>
      <c r="K331" s="214">
        <f t="shared" si="544"/>
        <v>0</v>
      </c>
      <c r="L331" s="20">
        <f t="shared" si="521"/>
        <v>0</v>
      </c>
      <c r="M331" s="73">
        <f t="shared" si="522"/>
        <v>0</v>
      </c>
      <c r="N331" s="215">
        <f>100%</f>
        <v>1</v>
      </c>
      <c r="O331" s="194">
        <f t="shared" si="545"/>
        <v>0</v>
      </c>
      <c r="P331" s="141"/>
      <c r="Q331" s="20">
        <f t="shared" si="523"/>
        <v>0</v>
      </c>
      <c r="R331" s="142"/>
      <c r="S331" s="215">
        <f>100%</f>
        <v>1</v>
      </c>
      <c r="T331" s="194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5">
        <f t="shared" si="527"/>
        <v>0.27</v>
      </c>
      <c r="AD331" s="214">
        <f t="shared" si="547"/>
        <v>0</v>
      </c>
      <c r="AE331" s="20">
        <f t="shared" si="528"/>
        <v>0</v>
      </c>
      <c r="AF331" s="21">
        <f t="shared" si="529"/>
        <v>0</v>
      </c>
      <c r="AG331" s="215">
        <f t="shared" si="530"/>
        <v>1</v>
      </c>
      <c r="AH331" s="194">
        <f t="shared" si="548"/>
        <v>0</v>
      </c>
      <c r="AI331" s="141"/>
      <c r="AJ331" s="20">
        <f t="shared" si="531"/>
        <v>0</v>
      </c>
      <c r="AK331" s="142"/>
      <c r="AL331" s="215">
        <f t="shared" si="532"/>
        <v>1</v>
      </c>
      <c r="AM331" s="194">
        <f t="shared" si="549"/>
        <v>0</v>
      </c>
      <c r="AN331" s="141"/>
      <c r="AO331" s="143">
        <f t="shared" si="533"/>
        <v>0</v>
      </c>
      <c r="AP331" s="208">
        <f t="shared" si="550"/>
        <v>0</v>
      </c>
      <c r="AQ331" s="11" t="str">
        <f t="shared" si="554"/>
        <v xml:space="preserve"> </v>
      </c>
      <c r="AR331" s="230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5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5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8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2" t="s">
        <v>148</v>
      </c>
      <c r="F332" s="302"/>
      <c r="G332" s="67"/>
      <c r="H332" s="72"/>
      <c r="I332" s="27"/>
      <c r="J332" s="195">
        <f>27%</f>
        <v>0.27</v>
      </c>
      <c r="K332" s="214">
        <f t="shared" si="544"/>
        <v>0</v>
      </c>
      <c r="L332" s="20">
        <f t="shared" si="521"/>
        <v>0</v>
      </c>
      <c r="M332" s="73">
        <f t="shared" si="522"/>
        <v>0</v>
      </c>
      <c r="N332" s="215">
        <f>100%</f>
        <v>1</v>
      </c>
      <c r="O332" s="194">
        <f t="shared" si="545"/>
        <v>0</v>
      </c>
      <c r="P332" s="141"/>
      <c r="Q332" s="20">
        <f t="shared" si="523"/>
        <v>0</v>
      </c>
      <c r="R332" s="142"/>
      <c r="S332" s="215">
        <f>100%</f>
        <v>1</v>
      </c>
      <c r="T332" s="194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5">
        <f t="shared" si="527"/>
        <v>0.27</v>
      </c>
      <c r="AD332" s="214">
        <f t="shared" si="547"/>
        <v>0</v>
      </c>
      <c r="AE332" s="20">
        <f t="shared" si="528"/>
        <v>0</v>
      </c>
      <c r="AF332" s="21">
        <f t="shared" si="529"/>
        <v>0</v>
      </c>
      <c r="AG332" s="215">
        <f t="shared" si="530"/>
        <v>1</v>
      </c>
      <c r="AH332" s="194">
        <f t="shared" si="548"/>
        <v>0</v>
      </c>
      <c r="AI332" s="141"/>
      <c r="AJ332" s="20">
        <f t="shared" si="531"/>
        <v>0</v>
      </c>
      <c r="AK332" s="142"/>
      <c r="AL332" s="215">
        <f t="shared" si="532"/>
        <v>1</v>
      </c>
      <c r="AM332" s="194">
        <f t="shared" si="549"/>
        <v>0</v>
      </c>
      <c r="AN332" s="141"/>
      <c r="AO332" s="143">
        <f t="shared" si="533"/>
        <v>0</v>
      </c>
      <c r="AP332" s="208">
        <f t="shared" si="550"/>
        <v>0</v>
      </c>
      <c r="AQ332" s="11" t="str">
        <f t="shared" si="554"/>
        <v xml:space="preserve"> </v>
      </c>
      <c r="AR332" s="230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5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5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8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2" t="s">
        <v>148</v>
      </c>
      <c r="F333" s="302"/>
      <c r="G333" s="67"/>
      <c r="H333" s="72"/>
      <c r="I333" s="27"/>
      <c r="J333" s="195">
        <f>27%</f>
        <v>0.27</v>
      </c>
      <c r="K333" s="214">
        <f t="shared" si="544"/>
        <v>0</v>
      </c>
      <c r="L333" s="20">
        <f t="shared" si="521"/>
        <v>0</v>
      </c>
      <c r="M333" s="73">
        <f t="shared" si="522"/>
        <v>0</v>
      </c>
      <c r="N333" s="215">
        <f>100%</f>
        <v>1</v>
      </c>
      <c r="O333" s="194">
        <f t="shared" si="545"/>
        <v>0</v>
      </c>
      <c r="P333" s="141"/>
      <c r="Q333" s="20">
        <f t="shared" si="523"/>
        <v>0</v>
      </c>
      <c r="R333" s="142"/>
      <c r="S333" s="215">
        <f>100%</f>
        <v>1</v>
      </c>
      <c r="T333" s="194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5">
        <f t="shared" si="527"/>
        <v>0.27</v>
      </c>
      <c r="AD333" s="214">
        <f t="shared" si="547"/>
        <v>0</v>
      </c>
      <c r="AE333" s="20">
        <f t="shared" si="528"/>
        <v>0</v>
      </c>
      <c r="AF333" s="21">
        <f t="shared" si="529"/>
        <v>0</v>
      </c>
      <c r="AG333" s="215">
        <f t="shared" si="530"/>
        <v>1</v>
      </c>
      <c r="AH333" s="194">
        <f t="shared" si="548"/>
        <v>0</v>
      </c>
      <c r="AI333" s="141"/>
      <c r="AJ333" s="20">
        <f t="shared" si="531"/>
        <v>0</v>
      </c>
      <c r="AK333" s="142"/>
      <c r="AL333" s="215">
        <f t="shared" si="532"/>
        <v>1</v>
      </c>
      <c r="AM333" s="194">
        <f t="shared" si="549"/>
        <v>0</v>
      </c>
      <c r="AN333" s="141"/>
      <c r="AO333" s="143">
        <f t="shared" si="533"/>
        <v>0</v>
      </c>
      <c r="AP333" s="208">
        <f t="shared" si="550"/>
        <v>0</v>
      </c>
      <c r="AQ333" s="11" t="str">
        <f t="shared" si="554"/>
        <v xml:space="preserve"> </v>
      </c>
      <c r="AR333" s="230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5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5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8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2" t="s">
        <v>148</v>
      </c>
      <c r="F334" s="302"/>
      <c r="G334" s="67"/>
      <c r="H334" s="72"/>
      <c r="I334" s="27"/>
      <c r="J334" s="195">
        <f>27%</f>
        <v>0.27</v>
      </c>
      <c r="K334" s="214">
        <f t="shared" si="544"/>
        <v>0</v>
      </c>
      <c r="L334" s="20">
        <f t="shared" si="521"/>
        <v>0</v>
      </c>
      <c r="M334" s="73">
        <f t="shared" si="522"/>
        <v>0</v>
      </c>
      <c r="N334" s="215">
        <f>100%</f>
        <v>1</v>
      </c>
      <c r="O334" s="194">
        <f t="shared" si="545"/>
        <v>0</v>
      </c>
      <c r="P334" s="141"/>
      <c r="Q334" s="20">
        <f t="shared" si="523"/>
        <v>0</v>
      </c>
      <c r="R334" s="142"/>
      <c r="S334" s="215">
        <f>100%</f>
        <v>1</v>
      </c>
      <c r="T334" s="194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5">
        <f t="shared" si="527"/>
        <v>0.27</v>
      </c>
      <c r="AD334" s="214">
        <f t="shared" si="547"/>
        <v>0</v>
      </c>
      <c r="AE334" s="20">
        <f t="shared" si="528"/>
        <v>0</v>
      </c>
      <c r="AF334" s="21">
        <f t="shared" si="529"/>
        <v>0</v>
      </c>
      <c r="AG334" s="215">
        <f t="shared" si="530"/>
        <v>1</v>
      </c>
      <c r="AH334" s="194">
        <f t="shared" si="548"/>
        <v>0</v>
      </c>
      <c r="AI334" s="141"/>
      <c r="AJ334" s="20">
        <f t="shared" si="531"/>
        <v>0</v>
      </c>
      <c r="AK334" s="142"/>
      <c r="AL334" s="215">
        <f t="shared" si="532"/>
        <v>1</v>
      </c>
      <c r="AM334" s="194">
        <f t="shared" si="549"/>
        <v>0</v>
      </c>
      <c r="AN334" s="141"/>
      <c r="AO334" s="143">
        <f t="shared" si="533"/>
        <v>0</v>
      </c>
      <c r="AP334" s="208">
        <f t="shared" si="550"/>
        <v>0</v>
      </c>
      <c r="AQ334" s="11" t="str">
        <f t="shared" si="554"/>
        <v xml:space="preserve"> </v>
      </c>
      <c r="AR334" s="230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5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5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8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2" t="s">
        <v>148</v>
      </c>
      <c r="F335" s="302"/>
      <c r="G335" s="67"/>
      <c r="H335" s="72"/>
      <c r="I335" s="27"/>
      <c r="J335" s="195">
        <f>27%</f>
        <v>0.27</v>
      </c>
      <c r="K335" s="214">
        <f t="shared" si="544"/>
        <v>0</v>
      </c>
      <c r="L335" s="20">
        <f t="shared" si="521"/>
        <v>0</v>
      </c>
      <c r="M335" s="73">
        <f t="shared" si="522"/>
        <v>0</v>
      </c>
      <c r="N335" s="215">
        <f>100%</f>
        <v>1</v>
      </c>
      <c r="O335" s="194">
        <f t="shared" si="545"/>
        <v>0</v>
      </c>
      <c r="P335" s="141"/>
      <c r="Q335" s="20">
        <f t="shared" si="523"/>
        <v>0</v>
      </c>
      <c r="R335" s="142"/>
      <c r="S335" s="215">
        <f>100%</f>
        <v>1</v>
      </c>
      <c r="T335" s="194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5">
        <f t="shared" si="527"/>
        <v>0.27</v>
      </c>
      <c r="AD335" s="214">
        <f t="shared" si="547"/>
        <v>0</v>
      </c>
      <c r="AE335" s="20">
        <f t="shared" si="528"/>
        <v>0</v>
      </c>
      <c r="AF335" s="21">
        <f t="shared" si="529"/>
        <v>0</v>
      </c>
      <c r="AG335" s="215">
        <f t="shared" si="530"/>
        <v>1</v>
      </c>
      <c r="AH335" s="194">
        <f t="shared" si="548"/>
        <v>0</v>
      </c>
      <c r="AI335" s="141"/>
      <c r="AJ335" s="20">
        <f t="shared" si="531"/>
        <v>0</v>
      </c>
      <c r="AK335" s="142"/>
      <c r="AL335" s="215">
        <f t="shared" si="532"/>
        <v>1</v>
      </c>
      <c r="AM335" s="194">
        <f t="shared" si="549"/>
        <v>0</v>
      </c>
      <c r="AN335" s="141"/>
      <c r="AO335" s="143">
        <f t="shared" si="533"/>
        <v>0</v>
      </c>
      <c r="AP335" s="208">
        <f t="shared" si="550"/>
        <v>0</v>
      </c>
      <c r="AQ335" s="11" t="str">
        <f t="shared" si="554"/>
        <v xml:space="preserve"> </v>
      </c>
      <c r="AR335" s="230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5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5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8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2" t="s">
        <v>148</v>
      </c>
      <c r="F336" s="302"/>
      <c r="G336" s="67"/>
      <c r="H336" s="72"/>
      <c r="I336" s="27"/>
      <c r="J336" s="195">
        <f>27%</f>
        <v>0.27</v>
      </c>
      <c r="K336" s="214">
        <f t="shared" si="544"/>
        <v>0</v>
      </c>
      <c r="L336" s="20">
        <f t="shared" si="521"/>
        <v>0</v>
      </c>
      <c r="M336" s="73">
        <f t="shared" si="522"/>
        <v>0</v>
      </c>
      <c r="N336" s="215">
        <f>100%</f>
        <v>1</v>
      </c>
      <c r="O336" s="194">
        <f t="shared" si="545"/>
        <v>0</v>
      </c>
      <c r="P336" s="141"/>
      <c r="Q336" s="20">
        <f t="shared" si="523"/>
        <v>0</v>
      </c>
      <c r="R336" s="142"/>
      <c r="S336" s="215">
        <f>100%</f>
        <v>1</v>
      </c>
      <c r="T336" s="194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5">
        <f t="shared" si="527"/>
        <v>0.27</v>
      </c>
      <c r="AD336" s="214">
        <f t="shared" si="547"/>
        <v>0</v>
      </c>
      <c r="AE336" s="20">
        <f t="shared" si="528"/>
        <v>0</v>
      </c>
      <c r="AF336" s="21">
        <f t="shared" si="529"/>
        <v>0</v>
      </c>
      <c r="AG336" s="215">
        <f t="shared" si="530"/>
        <v>1</v>
      </c>
      <c r="AH336" s="194">
        <f t="shared" si="548"/>
        <v>0</v>
      </c>
      <c r="AI336" s="141"/>
      <c r="AJ336" s="20">
        <f t="shared" si="531"/>
        <v>0</v>
      </c>
      <c r="AK336" s="142"/>
      <c r="AL336" s="215">
        <f t="shared" si="532"/>
        <v>1</v>
      </c>
      <c r="AM336" s="194">
        <f t="shared" si="549"/>
        <v>0</v>
      </c>
      <c r="AN336" s="141"/>
      <c r="AO336" s="143">
        <f t="shared" si="533"/>
        <v>0</v>
      </c>
      <c r="AP336" s="208">
        <f t="shared" si="550"/>
        <v>0</v>
      </c>
      <c r="AQ336" s="11" t="str">
        <f t="shared" si="554"/>
        <v xml:space="preserve"> </v>
      </c>
      <c r="AR336" s="230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5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5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8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2" t="s">
        <v>148</v>
      </c>
      <c r="F337" s="302"/>
      <c r="G337" s="67"/>
      <c r="H337" s="72"/>
      <c r="I337" s="27"/>
      <c r="J337" s="195">
        <f>27%</f>
        <v>0.27</v>
      </c>
      <c r="K337" s="214">
        <f t="shared" si="544"/>
        <v>0</v>
      </c>
      <c r="L337" s="20">
        <f t="shared" si="521"/>
        <v>0</v>
      </c>
      <c r="M337" s="73">
        <f t="shared" si="522"/>
        <v>0</v>
      </c>
      <c r="N337" s="215">
        <f>100%</f>
        <v>1</v>
      </c>
      <c r="O337" s="194">
        <f t="shared" si="545"/>
        <v>0</v>
      </c>
      <c r="P337" s="141"/>
      <c r="Q337" s="20">
        <f t="shared" si="523"/>
        <v>0</v>
      </c>
      <c r="R337" s="142"/>
      <c r="S337" s="215">
        <f>100%</f>
        <v>1</v>
      </c>
      <c r="T337" s="194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5">
        <f t="shared" si="527"/>
        <v>0.27</v>
      </c>
      <c r="AD337" s="214">
        <f t="shared" si="547"/>
        <v>0</v>
      </c>
      <c r="AE337" s="20">
        <f t="shared" si="528"/>
        <v>0</v>
      </c>
      <c r="AF337" s="21">
        <f t="shared" si="529"/>
        <v>0</v>
      </c>
      <c r="AG337" s="215">
        <f t="shared" si="530"/>
        <v>1</v>
      </c>
      <c r="AH337" s="194">
        <f t="shared" si="548"/>
        <v>0</v>
      </c>
      <c r="AI337" s="141"/>
      <c r="AJ337" s="20">
        <f t="shared" si="531"/>
        <v>0</v>
      </c>
      <c r="AK337" s="142"/>
      <c r="AL337" s="215">
        <f t="shared" si="532"/>
        <v>1</v>
      </c>
      <c r="AM337" s="194">
        <f t="shared" si="549"/>
        <v>0</v>
      </c>
      <c r="AN337" s="141"/>
      <c r="AO337" s="143">
        <f t="shared" si="533"/>
        <v>0</v>
      </c>
      <c r="AP337" s="208">
        <f t="shared" si="550"/>
        <v>0</v>
      </c>
      <c r="AQ337" s="11" t="str">
        <f t="shared" si="554"/>
        <v xml:space="preserve"> </v>
      </c>
      <c r="AR337" s="230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5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5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8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2" t="s">
        <v>148</v>
      </c>
      <c r="F338" s="302"/>
      <c r="G338" s="67"/>
      <c r="H338" s="72"/>
      <c r="I338" s="27"/>
      <c r="J338" s="195">
        <f>27%</f>
        <v>0.27</v>
      </c>
      <c r="K338" s="214">
        <f t="shared" si="544"/>
        <v>0</v>
      </c>
      <c r="L338" s="20">
        <f t="shared" si="521"/>
        <v>0</v>
      </c>
      <c r="M338" s="73">
        <f t="shared" si="522"/>
        <v>0</v>
      </c>
      <c r="N338" s="215">
        <f>100%</f>
        <v>1</v>
      </c>
      <c r="O338" s="194">
        <f t="shared" si="545"/>
        <v>0</v>
      </c>
      <c r="P338" s="141"/>
      <c r="Q338" s="20">
        <f t="shared" si="523"/>
        <v>0</v>
      </c>
      <c r="R338" s="142"/>
      <c r="S338" s="215">
        <f>100%</f>
        <v>1</v>
      </c>
      <c r="T338" s="194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5">
        <f t="shared" si="527"/>
        <v>0.27</v>
      </c>
      <c r="AD338" s="214">
        <f t="shared" si="547"/>
        <v>0</v>
      </c>
      <c r="AE338" s="20">
        <f t="shared" si="528"/>
        <v>0</v>
      </c>
      <c r="AF338" s="21">
        <f t="shared" si="529"/>
        <v>0</v>
      </c>
      <c r="AG338" s="215">
        <f t="shared" si="530"/>
        <v>1</v>
      </c>
      <c r="AH338" s="194">
        <f t="shared" si="548"/>
        <v>0</v>
      </c>
      <c r="AI338" s="141"/>
      <c r="AJ338" s="20">
        <f t="shared" si="531"/>
        <v>0</v>
      </c>
      <c r="AK338" s="142"/>
      <c r="AL338" s="215">
        <f t="shared" si="532"/>
        <v>1</v>
      </c>
      <c r="AM338" s="194">
        <f t="shared" si="549"/>
        <v>0</v>
      </c>
      <c r="AN338" s="141"/>
      <c r="AO338" s="143">
        <f t="shared" si="533"/>
        <v>0</v>
      </c>
      <c r="AP338" s="208">
        <f t="shared" si="550"/>
        <v>0</v>
      </c>
      <c r="AQ338" s="11" t="str">
        <f t="shared" si="554"/>
        <v xml:space="preserve"> </v>
      </c>
      <c r="AR338" s="230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5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5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8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2" t="s">
        <v>148</v>
      </c>
      <c r="F339" s="302"/>
      <c r="G339" s="67"/>
      <c r="H339" s="72"/>
      <c r="I339" s="27"/>
      <c r="J339" s="195">
        <f>27%</f>
        <v>0.27</v>
      </c>
      <c r="K339" s="214">
        <f t="shared" si="544"/>
        <v>0</v>
      </c>
      <c r="L339" s="20">
        <f t="shared" si="521"/>
        <v>0</v>
      </c>
      <c r="M339" s="73">
        <f t="shared" si="522"/>
        <v>0</v>
      </c>
      <c r="N339" s="215">
        <f>100%</f>
        <v>1</v>
      </c>
      <c r="O339" s="194">
        <f t="shared" si="545"/>
        <v>0</v>
      </c>
      <c r="P339" s="141"/>
      <c r="Q339" s="20">
        <f t="shared" si="523"/>
        <v>0</v>
      </c>
      <c r="R339" s="142"/>
      <c r="S339" s="215">
        <f>100%</f>
        <v>1</v>
      </c>
      <c r="T339" s="194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5">
        <f t="shared" si="527"/>
        <v>0.27</v>
      </c>
      <c r="AD339" s="214">
        <f t="shared" si="547"/>
        <v>0</v>
      </c>
      <c r="AE339" s="20">
        <f t="shared" si="528"/>
        <v>0</v>
      </c>
      <c r="AF339" s="21">
        <f t="shared" si="529"/>
        <v>0</v>
      </c>
      <c r="AG339" s="215">
        <f t="shared" si="530"/>
        <v>1</v>
      </c>
      <c r="AH339" s="194">
        <f t="shared" si="548"/>
        <v>0</v>
      </c>
      <c r="AI339" s="141"/>
      <c r="AJ339" s="20">
        <f t="shared" si="531"/>
        <v>0</v>
      </c>
      <c r="AK339" s="142"/>
      <c r="AL339" s="215">
        <f t="shared" si="532"/>
        <v>1</v>
      </c>
      <c r="AM339" s="194">
        <f t="shared" si="549"/>
        <v>0</v>
      </c>
      <c r="AN339" s="141"/>
      <c r="AO339" s="143">
        <f t="shared" si="533"/>
        <v>0</v>
      </c>
      <c r="AP339" s="208">
        <f t="shared" si="550"/>
        <v>0</v>
      </c>
      <c r="AQ339" s="11" t="str">
        <f t="shared" si="554"/>
        <v xml:space="preserve"> </v>
      </c>
      <c r="AR339" s="230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5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5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8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2" t="s">
        <v>148</v>
      </c>
      <c r="F340" s="302"/>
      <c r="G340" s="67"/>
      <c r="H340" s="72"/>
      <c r="I340" s="27"/>
      <c r="J340" s="195">
        <f>27%</f>
        <v>0.27</v>
      </c>
      <c r="K340" s="214">
        <f t="shared" si="544"/>
        <v>0</v>
      </c>
      <c r="L340" s="20">
        <f t="shared" si="521"/>
        <v>0</v>
      </c>
      <c r="M340" s="73">
        <f t="shared" si="522"/>
        <v>0</v>
      </c>
      <c r="N340" s="215">
        <f>100%</f>
        <v>1</v>
      </c>
      <c r="O340" s="194">
        <f t="shared" si="545"/>
        <v>0</v>
      </c>
      <c r="P340" s="141"/>
      <c r="Q340" s="20">
        <f t="shared" si="523"/>
        <v>0</v>
      </c>
      <c r="R340" s="142"/>
      <c r="S340" s="215">
        <f>100%</f>
        <v>1</v>
      </c>
      <c r="T340" s="194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5">
        <f t="shared" si="527"/>
        <v>0.27</v>
      </c>
      <c r="AD340" s="214">
        <f t="shared" si="547"/>
        <v>0</v>
      </c>
      <c r="AE340" s="20">
        <f t="shared" si="528"/>
        <v>0</v>
      </c>
      <c r="AF340" s="21">
        <f t="shared" si="529"/>
        <v>0</v>
      </c>
      <c r="AG340" s="215">
        <f t="shared" si="530"/>
        <v>1</v>
      </c>
      <c r="AH340" s="194">
        <f t="shared" si="548"/>
        <v>0</v>
      </c>
      <c r="AI340" s="141"/>
      <c r="AJ340" s="20">
        <f t="shared" si="531"/>
        <v>0</v>
      </c>
      <c r="AK340" s="142"/>
      <c r="AL340" s="215">
        <f t="shared" si="532"/>
        <v>1</v>
      </c>
      <c r="AM340" s="194">
        <f t="shared" si="549"/>
        <v>0</v>
      </c>
      <c r="AN340" s="141"/>
      <c r="AO340" s="143">
        <f t="shared" si="533"/>
        <v>0</v>
      </c>
      <c r="AP340" s="208">
        <f t="shared" si="550"/>
        <v>0</v>
      </c>
      <c r="AQ340" s="11" t="str">
        <f t="shared" si="554"/>
        <v xml:space="preserve"> </v>
      </c>
      <c r="AR340" s="230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5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5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8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2" t="s">
        <v>148</v>
      </c>
      <c r="F341" s="302"/>
      <c r="G341" s="67"/>
      <c r="H341" s="72"/>
      <c r="I341" s="27"/>
      <c r="J341" s="195">
        <f>27%</f>
        <v>0.27</v>
      </c>
      <c r="K341" s="214">
        <f t="shared" si="544"/>
        <v>0</v>
      </c>
      <c r="L341" s="20">
        <f t="shared" si="521"/>
        <v>0</v>
      </c>
      <c r="M341" s="73">
        <f t="shared" si="522"/>
        <v>0</v>
      </c>
      <c r="N341" s="215">
        <f>100%</f>
        <v>1</v>
      </c>
      <c r="O341" s="194">
        <f t="shared" si="545"/>
        <v>0</v>
      </c>
      <c r="P341" s="141"/>
      <c r="Q341" s="20">
        <f t="shared" si="523"/>
        <v>0</v>
      </c>
      <c r="R341" s="142"/>
      <c r="S341" s="215">
        <f>100%</f>
        <v>1</v>
      </c>
      <c r="T341" s="194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5">
        <f t="shared" si="527"/>
        <v>0.27</v>
      </c>
      <c r="AD341" s="214">
        <f t="shared" si="547"/>
        <v>0</v>
      </c>
      <c r="AE341" s="20">
        <f t="shared" si="528"/>
        <v>0</v>
      </c>
      <c r="AF341" s="21">
        <f t="shared" si="529"/>
        <v>0</v>
      </c>
      <c r="AG341" s="215">
        <f t="shared" si="530"/>
        <v>1</v>
      </c>
      <c r="AH341" s="194">
        <f t="shared" si="548"/>
        <v>0</v>
      </c>
      <c r="AI341" s="141"/>
      <c r="AJ341" s="20">
        <f t="shared" si="531"/>
        <v>0</v>
      </c>
      <c r="AK341" s="142"/>
      <c r="AL341" s="215">
        <f t="shared" si="532"/>
        <v>1</v>
      </c>
      <c r="AM341" s="194">
        <f t="shared" si="549"/>
        <v>0</v>
      </c>
      <c r="AN341" s="141"/>
      <c r="AO341" s="143">
        <f t="shared" si="533"/>
        <v>0</v>
      </c>
      <c r="AP341" s="208">
        <f t="shared" si="550"/>
        <v>0</v>
      </c>
      <c r="AQ341" s="11" t="str">
        <f t="shared" si="554"/>
        <v xml:space="preserve"> </v>
      </c>
      <c r="AR341" s="230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5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5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8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2" t="s">
        <v>148</v>
      </c>
      <c r="F342" s="302"/>
      <c r="G342" s="67"/>
      <c r="H342" s="72"/>
      <c r="I342" s="27"/>
      <c r="J342" s="195">
        <f>27%</f>
        <v>0.27</v>
      </c>
      <c r="K342" s="214">
        <f t="shared" si="544"/>
        <v>0</v>
      </c>
      <c r="L342" s="20">
        <f t="shared" si="521"/>
        <v>0</v>
      </c>
      <c r="M342" s="73">
        <f t="shared" si="522"/>
        <v>0</v>
      </c>
      <c r="N342" s="215">
        <f>100%</f>
        <v>1</v>
      </c>
      <c r="O342" s="194">
        <f t="shared" si="545"/>
        <v>0</v>
      </c>
      <c r="P342" s="141"/>
      <c r="Q342" s="20">
        <f t="shared" si="523"/>
        <v>0</v>
      </c>
      <c r="R342" s="142"/>
      <c r="S342" s="215">
        <f>100%</f>
        <v>1</v>
      </c>
      <c r="T342" s="194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5">
        <f t="shared" si="527"/>
        <v>0.27</v>
      </c>
      <c r="AD342" s="214">
        <f t="shared" si="547"/>
        <v>0</v>
      </c>
      <c r="AE342" s="20">
        <f t="shared" si="528"/>
        <v>0</v>
      </c>
      <c r="AF342" s="21">
        <f t="shared" si="529"/>
        <v>0</v>
      </c>
      <c r="AG342" s="215">
        <f t="shared" si="530"/>
        <v>1</v>
      </c>
      <c r="AH342" s="194">
        <f t="shared" si="548"/>
        <v>0</v>
      </c>
      <c r="AI342" s="141"/>
      <c r="AJ342" s="20">
        <f t="shared" si="531"/>
        <v>0</v>
      </c>
      <c r="AK342" s="142"/>
      <c r="AL342" s="215">
        <f t="shared" si="532"/>
        <v>1</v>
      </c>
      <c r="AM342" s="194">
        <f t="shared" si="549"/>
        <v>0</v>
      </c>
      <c r="AN342" s="141"/>
      <c r="AO342" s="143">
        <f t="shared" si="533"/>
        <v>0</v>
      </c>
      <c r="AP342" s="208">
        <f t="shared" si="550"/>
        <v>0</v>
      </c>
      <c r="AQ342" s="11" t="str">
        <f t="shared" si="554"/>
        <v xml:space="preserve"> </v>
      </c>
      <c r="AR342" s="230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5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5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8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2" t="s">
        <v>148</v>
      </c>
      <c r="F343" s="302"/>
      <c r="G343" s="67"/>
      <c r="H343" s="72"/>
      <c r="I343" s="27"/>
      <c r="J343" s="195">
        <f>27%</f>
        <v>0.27</v>
      </c>
      <c r="K343" s="214">
        <f t="shared" si="544"/>
        <v>0</v>
      </c>
      <c r="L343" s="20">
        <f t="shared" si="521"/>
        <v>0</v>
      </c>
      <c r="M343" s="73">
        <f t="shared" si="522"/>
        <v>0</v>
      </c>
      <c r="N343" s="215">
        <f>100%</f>
        <v>1</v>
      </c>
      <c r="O343" s="194">
        <f t="shared" si="545"/>
        <v>0</v>
      </c>
      <c r="P343" s="141"/>
      <c r="Q343" s="20">
        <f t="shared" si="523"/>
        <v>0</v>
      </c>
      <c r="R343" s="142"/>
      <c r="S343" s="215">
        <f>100%</f>
        <v>1</v>
      </c>
      <c r="T343" s="194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5">
        <f t="shared" si="527"/>
        <v>0.27</v>
      </c>
      <c r="AD343" s="214">
        <f t="shared" si="547"/>
        <v>0</v>
      </c>
      <c r="AE343" s="20">
        <f t="shared" si="528"/>
        <v>0</v>
      </c>
      <c r="AF343" s="21">
        <f t="shared" si="529"/>
        <v>0</v>
      </c>
      <c r="AG343" s="215">
        <f t="shared" si="530"/>
        <v>1</v>
      </c>
      <c r="AH343" s="194">
        <f t="shared" si="548"/>
        <v>0</v>
      </c>
      <c r="AI343" s="141"/>
      <c r="AJ343" s="20">
        <f t="shared" si="531"/>
        <v>0</v>
      </c>
      <c r="AK343" s="142"/>
      <c r="AL343" s="215">
        <f t="shared" si="532"/>
        <v>1</v>
      </c>
      <c r="AM343" s="194">
        <f t="shared" si="549"/>
        <v>0</v>
      </c>
      <c r="AN343" s="141"/>
      <c r="AO343" s="143">
        <f t="shared" si="533"/>
        <v>0</v>
      </c>
      <c r="AP343" s="208">
        <f t="shared" si="550"/>
        <v>0</v>
      </c>
      <c r="AQ343" s="11" t="str">
        <f t="shared" si="554"/>
        <v xml:space="preserve"> </v>
      </c>
      <c r="AR343" s="230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5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5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8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2" t="s">
        <v>148</v>
      </c>
      <c r="F344" s="302"/>
      <c r="G344" s="67"/>
      <c r="H344" s="72"/>
      <c r="I344" s="27"/>
      <c r="J344" s="195">
        <f>27%</f>
        <v>0.27</v>
      </c>
      <c r="K344" s="214">
        <f t="shared" si="544"/>
        <v>0</v>
      </c>
      <c r="L344" s="20">
        <f t="shared" si="521"/>
        <v>0</v>
      </c>
      <c r="M344" s="73">
        <f t="shared" si="522"/>
        <v>0</v>
      </c>
      <c r="N344" s="215">
        <f>100%</f>
        <v>1</v>
      </c>
      <c r="O344" s="194">
        <f t="shared" si="545"/>
        <v>0</v>
      </c>
      <c r="P344" s="141"/>
      <c r="Q344" s="20">
        <f t="shared" si="523"/>
        <v>0</v>
      </c>
      <c r="R344" s="142"/>
      <c r="S344" s="215">
        <f>100%</f>
        <v>1</v>
      </c>
      <c r="T344" s="194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5">
        <f t="shared" si="527"/>
        <v>0.27</v>
      </c>
      <c r="AD344" s="214">
        <f t="shared" si="547"/>
        <v>0</v>
      </c>
      <c r="AE344" s="20">
        <f t="shared" si="528"/>
        <v>0</v>
      </c>
      <c r="AF344" s="21">
        <f t="shared" si="529"/>
        <v>0</v>
      </c>
      <c r="AG344" s="215">
        <f t="shared" si="530"/>
        <v>1</v>
      </c>
      <c r="AH344" s="194">
        <f t="shared" si="548"/>
        <v>0</v>
      </c>
      <c r="AI344" s="141"/>
      <c r="AJ344" s="20">
        <f t="shared" si="531"/>
        <v>0</v>
      </c>
      <c r="AK344" s="142"/>
      <c r="AL344" s="215">
        <f t="shared" si="532"/>
        <v>1</v>
      </c>
      <c r="AM344" s="194">
        <f t="shared" si="549"/>
        <v>0</v>
      </c>
      <c r="AN344" s="141"/>
      <c r="AO344" s="143">
        <f t="shared" si="533"/>
        <v>0</v>
      </c>
      <c r="AP344" s="208">
        <f t="shared" si="550"/>
        <v>0</v>
      </c>
      <c r="AQ344" s="11" t="str">
        <f t="shared" si="554"/>
        <v xml:space="preserve"> </v>
      </c>
      <c r="AR344" s="230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5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5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8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2" t="s">
        <v>148</v>
      </c>
      <c r="F345" s="302"/>
      <c r="G345" s="67"/>
      <c r="H345" s="72"/>
      <c r="I345" s="27"/>
      <c r="J345" s="195">
        <f>27%</f>
        <v>0.27</v>
      </c>
      <c r="K345" s="214">
        <f t="shared" si="544"/>
        <v>0</v>
      </c>
      <c r="L345" s="20">
        <f t="shared" si="521"/>
        <v>0</v>
      </c>
      <c r="M345" s="73">
        <f t="shared" si="522"/>
        <v>0</v>
      </c>
      <c r="N345" s="215">
        <f>100%</f>
        <v>1</v>
      </c>
      <c r="O345" s="194">
        <f t="shared" si="545"/>
        <v>0</v>
      </c>
      <c r="P345" s="141"/>
      <c r="Q345" s="20">
        <f t="shared" si="523"/>
        <v>0</v>
      </c>
      <c r="R345" s="142"/>
      <c r="S345" s="215">
        <f>100%</f>
        <v>1</v>
      </c>
      <c r="T345" s="194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5">
        <f t="shared" si="527"/>
        <v>0.27</v>
      </c>
      <c r="AD345" s="214">
        <f t="shared" si="547"/>
        <v>0</v>
      </c>
      <c r="AE345" s="20">
        <f t="shared" si="528"/>
        <v>0</v>
      </c>
      <c r="AF345" s="21">
        <f t="shared" si="529"/>
        <v>0</v>
      </c>
      <c r="AG345" s="215">
        <f t="shared" si="530"/>
        <v>1</v>
      </c>
      <c r="AH345" s="194">
        <f t="shared" si="548"/>
        <v>0</v>
      </c>
      <c r="AI345" s="141"/>
      <c r="AJ345" s="20">
        <f t="shared" si="531"/>
        <v>0</v>
      </c>
      <c r="AK345" s="142"/>
      <c r="AL345" s="215">
        <f t="shared" si="532"/>
        <v>1</v>
      </c>
      <c r="AM345" s="194">
        <f t="shared" si="549"/>
        <v>0</v>
      </c>
      <c r="AN345" s="141"/>
      <c r="AO345" s="143">
        <f t="shared" si="533"/>
        <v>0</v>
      </c>
      <c r="AP345" s="208">
        <f>AH345-O345</f>
        <v>0</v>
      </c>
      <c r="AQ345" s="11" t="str">
        <f t="shared" si="554"/>
        <v xml:space="preserve"> </v>
      </c>
      <c r="AR345" s="230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5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5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8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03" t="s">
        <v>19</v>
      </c>
      <c r="E346" s="304"/>
      <c r="F346" s="305"/>
      <c r="G346" s="65"/>
      <c r="H346" s="70"/>
      <c r="I346" s="26"/>
      <c r="J346" s="26"/>
      <c r="K346" s="133"/>
      <c r="L346" s="5"/>
      <c r="M346" s="71">
        <f>O346+Q346</f>
        <v>0</v>
      </c>
      <c r="N346" s="216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6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6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6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9"/>
      <c r="AQ346" s="11" t="str">
        <f t="shared" si="554"/>
        <v xml:space="preserve"> </v>
      </c>
      <c r="AR346" s="230"/>
      <c r="AS346" s="23"/>
      <c r="AT346" s="26"/>
      <c r="AU346" s="26"/>
      <c r="AV346" s="5"/>
      <c r="AW346" s="6">
        <f>AY346+BA346</f>
        <v>0</v>
      </c>
      <c r="AX346" s="216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6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9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2" t="s">
        <v>148</v>
      </c>
      <c r="F347" s="302"/>
      <c r="G347" s="66"/>
      <c r="H347" s="72"/>
      <c r="I347" s="27"/>
      <c r="J347" s="195">
        <f>27%</f>
        <v>0.27</v>
      </c>
      <c r="K347" s="214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5">
        <f>100%</f>
        <v>1</v>
      </c>
      <c r="O347" s="194">
        <f>ROUND((M347*N347),0)</f>
        <v>0</v>
      </c>
      <c r="P347" s="141"/>
      <c r="Q347" s="20">
        <f t="shared" ref="Q347:Q366" si="559">M347-O347</f>
        <v>0</v>
      </c>
      <c r="R347" s="142"/>
      <c r="S347" s="215">
        <f>100%</f>
        <v>1</v>
      </c>
      <c r="T347" s="194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5">
        <f t="shared" ref="AC347:AC366" si="563">J347</f>
        <v>0.27</v>
      </c>
      <c r="AD347" s="214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5">
        <f t="shared" ref="AG347:AG366" si="566">N347</f>
        <v>1</v>
      </c>
      <c r="AH347" s="194">
        <f>ROUND((AF347*AG347),0)</f>
        <v>0</v>
      </c>
      <c r="AI347" s="141"/>
      <c r="AJ347" s="20">
        <f t="shared" ref="AJ347:AJ366" si="567">AF347-AH347</f>
        <v>0</v>
      </c>
      <c r="AK347" s="142"/>
      <c r="AL347" s="215">
        <f t="shared" ref="AL347:AL366" si="568">S347</f>
        <v>1</v>
      </c>
      <c r="AM347" s="194">
        <f>ROUND((AL347*AH347),0)</f>
        <v>0</v>
      </c>
      <c r="AN347" s="141"/>
      <c r="AO347" s="143">
        <f t="shared" ref="AO347:AO366" si="569">AH347-AM347</f>
        <v>0</v>
      </c>
      <c r="AP347" s="208">
        <f>AH347-O347</f>
        <v>0</v>
      </c>
      <c r="AQ347" s="11" t="str">
        <f t="shared" si="554"/>
        <v xml:space="preserve"> </v>
      </c>
      <c r="AR347" s="230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5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5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8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2" t="s">
        <v>148</v>
      </c>
      <c r="F348" s="302"/>
      <c r="G348" s="66"/>
      <c r="H348" s="72"/>
      <c r="I348" s="27"/>
      <c r="J348" s="195">
        <f>27%</f>
        <v>0.27</v>
      </c>
      <c r="K348" s="214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5">
        <f>100%</f>
        <v>1</v>
      </c>
      <c r="O348" s="194">
        <f t="shared" ref="O348:O366" si="581">ROUND((M348*N348),0)</f>
        <v>0</v>
      </c>
      <c r="P348" s="141"/>
      <c r="Q348" s="20">
        <f t="shared" si="559"/>
        <v>0</v>
      </c>
      <c r="R348" s="142"/>
      <c r="S348" s="215">
        <f>100%</f>
        <v>1</v>
      </c>
      <c r="T348" s="194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5">
        <f t="shared" si="563"/>
        <v>0.27</v>
      </c>
      <c r="AD348" s="214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5">
        <f t="shared" si="566"/>
        <v>1</v>
      </c>
      <c r="AH348" s="194">
        <f t="shared" ref="AH348:AH366" si="584">ROUND((AF348*AG348),0)</f>
        <v>0</v>
      </c>
      <c r="AI348" s="141"/>
      <c r="AJ348" s="20">
        <f t="shared" si="567"/>
        <v>0</v>
      </c>
      <c r="AK348" s="142"/>
      <c r="AL348" s="215">
        <f t="shared" si="568"/>
        <v>1</v>
      </c>
      <c r="AM348" s="194">
        <f t="shared" ref="AM348:AM366" si="585">ROUND((AL348*AH348),0)</f>
        <v>0</v>
      </c>
      <c r="AN348" s="141"/>
      <c r="AO348" s="143">
        <f t="shared" si="569"/>
        <v>0</v>
      </c>
      <c r="AP348" s="208">
        <f t="shared" ref="AP348:AP365" si="586">AH348-O348</f>
        <v>0</v>
      </c>
      <c r="AQ348" s="11" t="str">
        <f t="shared" si="554"/>
        <v xml:space="preserve"> </v>
      </c>
      <c r="AR348" s="230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5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5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8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2" t="s">
        <v>148</v>
      </c>
      <c r="F349" s="302"/>
      <c r="G349" s="66"/>
      <c r="H349" s="72"/>
      <c r="I349" s="27"/>
      <c r="J349" s="195">
        <f>27%</f>
        <v>0.27</v>
      </c>
      <c r="K349" s="214">
        <f t="shared" si="580"/>
        <v>0</v>
      </c>
      <c r="L349" s="20">
        <f t="shared" si="557"/>
        <v>0</v>
      </c>
      <c r="M349" s="73">
        <f t="shared" si="558"/>
        <v>0</v>
      </c>
      <c r="N349" s="215">
        <f>100%</f>
        <v>1</v>
      </c>
      <c r="O349" s="194">
        <f t="shared" si="581"/>
        <v>0</v>
      </c>
      <c r="P349" s="141"/>
      <c r="Q349" s="20">
        <f t="shared" si="559"/>
        <v>0</v>
      </c>
      <c r="R349" s="142"/>
      <c r="S349" s="215">
        <f>100%</f>
        <v>1</v>
      </c>
      <c r="T349" s="194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5">
        <f t="shared" si="563"/>
        <v>0.27</v>
      </c>
      <c r="AD349" s="214">
        <f t="shared" si="583"/>
        <v>0</v>
      </c>
      <c r="AE349" s="20">
        <f t="shared" si="564"/>
        <v>0</v>
      </c>
      <c r="AF349" s="21">
        <f t="shared" si="565"/>
        <v>0</v>
      </c>
      <c r="AG349" s="215">
        <f t="shared" si="566"/>
        <v>1</v>
      </c>
      <c r="AH349" s="194">
        <f t="shared" si="584"/>
        <v>0</v>
      </c>
      <c r="AI349" s="141"/>
      <c r="AJ349" s="20">
        <f t="shared" si="567"/>
        <v>0</v>
      </c>
      <c r="AK349" s="142"/>
      <c r="AL349" s="215">
        <f t="shared" si="568"/>
        <v>1</v>
      </c>
      <c r="AM349" s="194">
        <f t="shared" si="585"/>
        <v>0</v>
      </c>
      <c r="AN349" s="141"/>
      <c r="AO349" s="143">
        <f t="shared" si="569"/>
        <v>0</v>
      </c>
      <c r="AP349" s="208">
        <f t="shared" si="586"/>
        <v>0</v>
      </c>
      <c r="AQ349" s="11" t="str">
        <f t="shared" si="554"/>
        <v xml:space="preserve"> </v>
      </c>
      <c r="AR349" s="230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5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5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8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2" t="s">
        <v>148</v>
      </c>
      <c r="F350" s="302"/>
      <c r="G350" s="66"/>
      <c r="H350" s="72"/>
      <c r="I350" s="27"/>
      <c r="J350" s="195">
        <f>27%</f>
        <v>0.27</v>
      </c>
      <c r="K350" s="214">
        <f t="shared" si="580"/>
        <v>0</v>
      </c>
      <c r="L350" s="20">
        <f t="shared" si="557"/>
        <v>0</v>
      </c>
      <c r="M350" s="73">
        <f t="shared" si="558"/>
        <v>0</v>
      </c>
      <c r="N350" s="215">
        <f>100%</f>
        <v>1</v>
      </c>
      <c r="O350" s="194">
        <f t="shared" si="581"/>
        <v>0</v>
      </c>
      <c r="P350" s="141"/>
      <c r="Q350" s="20">
        <f t="shared" si="559"/>
        <v>0</v>
      </c>
      <c r="R350" s="142"/>
      <c r="S350" s="215">
        <f>100%</f>
        <v>1</v>
      </c>
      <c r="T350" s="194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5">
        <f t="shared" si="563"/>
        <v>0.27</v>
      </c>
      <c r="AD350" s="214">
        <f t="shared" si="583"/>
        <v>0</v>
      </c>
      <c r="AE350" s="20">
        <f t="shared" si="564"/>
        <v>0</v>
      </c>
      <c r="AF350" s="21">
        <f t="shared" si="565"/>
        <v>0</v>
      </c>
      <c r="AG350" s="215">
        <f t="shared" si="566"/>
        <v>1</v>
      </c>
      <c r="AH350" s="194">
        <f t="shared" si="584"/>
        <v>0</v>
      </c>
      <c r="AI350" s="141"/>
      <c r="AJ350" s="20">
        <f t="shared" si="567"/>
        <v>0</v>
      </c>
      <c r="AK350" s="142"/>
      <c r="AL350" s="215">
        <f t="shared" si="568"/>
        <v>1</v>
      </c>
      <c r="AM350" s="194">
        <f t="shared" si="585"/>
        <v>0</v>
      </c>
      <c r="AN350" s="141"/>
      <c r="AO350" s="143">
        <f t="shared" si="569"/>
        <v>0</v>
      </c>
      <c r="AP350" s="208">
        <f t="shared" si="586"/>
        <v>0</v>
      </c>
      <c r="AQ350" s="11" t="str">
        <f t="shared" si="554"/>
        <v xml:space="preserve"> </v>
      </c>
      <c r="AR350" s="230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5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5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8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2" t="s">
        <v>148</v>
      </c>
      <c r="F351" s="302"/>
      <c r="G351" s="66"/>
      <c r="H351" s="72"/>
      <c r="I351" s="27"/>
      <c r="J351" s="195">
        <f>27%</f>
        <v>0.27</v>
      </c>
      <c r="K351" s="214">
        <f t="shared" si="580"/>
        <v>0</v>
      </c>
      <c r="L351" s="20">
        <f t="shared" si="557"/>
        <v>0</v>
      </c>
      <c r="M351" s="73">
        <f t="shared" si="558"/>
        <v>0</v>
      </c>
      <c r="N351" s="215">
        <f>100%</f>
        <v>1</v>
      </c>
      <c r="O351" s="194">
        <f t="shared" si="581"/>
        <v>0</v>
      </c>
      <c r="P351" s="141"/>
      <c r="Q351" s="20">
        <f t="shared" si="559"/>
        <v>0</v>
      </c>
      <c r="R351" s="142"/>
      <c r="S351" s="215">
        <f>100%</f>
        <v>1</v>
      </c>
      <c r="T351" s="194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5">
        <f t="shared" si="563"/>
        <v>0.27</v>
      </c>
      <c r="AD351" s="214">
        <f t="shared" si="583"/>
        <v>0</v>
      </c>
      <c r="AE351" s="20">
        <f t="shared" si="564"/>
        <v>0</v>
      </c>
      <c r="AF351" s="21">
        <f t="shared" si="565"/>
        <v>0</v>
      </c>
      <c r="AG351" s="215">
        <f t="shared" si="566"/>
        <v>1</v>
      </c>
      <c r="AH351" s="194">
        <f t="shared" si="584"/>
        <v>0</v>
      </c>
      <c r="AI351" s="141"/>
      <c r="AJ351" s="20">
        <f t="shared" si="567"/>
        <v>0</v>
      </c>
      <c r="AK351" s="142"/>
      <c r="AL351" s="215">
        <f t="shared" si="568"/>
        <v>1</v>
      </c>
      <c r="AM351" s="194">
        <f t="shared" si="585"/>
        <v>0</v>
      </c>
      <c r="AN351" s="141"/>
      <c r="AO351" s="143">
        <f t="shared" si="569"/>
        <v>0</v>
      </c>
      <c r="AP351" s="208">
        <f t="shared" si="586"/>
        <v>0</v>
      </c>
      <c r="AQ351" s="11" t="str">
        <f t="shared" si="554"/>
        <v xml:space="preserve"> </v>
      </c>
      <c r="AR351" s="230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5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5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8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2" t="s">
        <v>148</v>
      </c>
      <c r="F352" s="302"/>
      <c r="G352" s="66"/>
      <c r="H352" s="72"/>
      <c r="I352" s="27"/>
      <c r="J352" s="195">
        <f>27%</f>
        <v>0.27</v>
      </c>
      <c r="K352" s="214">
        <f t="shared" si="580"/>
        <v>0</v>
      </c>
      <c r="L352" s="20">
        <f t="shared" si="557"/>
        <v>0</v>
      </c>
      <c r="M352" s="73">
        <f t="shared" si="558"/>
        <v>0</v>
      </c>
      <c r="N352" s="215">
        <f>100%</f>
        <v>1</v>
      </c>
      <c r="O352" s="194">
        <f t="shared" si="581"/>
        <v>0</v>
      </c>
      <c r="P352" s="141"/>
      <c r="Q352" s="20">
        <f t="shared" si="559"/>
        <v>0</v>
      </c>
      <c r="R352" s="142"/>
      <c r="S352" s="215">
        <f>100%</f>
        <v>1</v>
      </c>
      <c r="T352" s="194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5">
        <f t="shared" si="563"/>
        <v>0.27</v>
      </c>
      <c r="AD352" s="214">
        <f t="shared" si="583"/>
        <v>0</v>
      </c>
      <c r="AE352" s="20">
        <f t="shared" si="564"/>
        <v>0</v>
      </c>
      <c r="AF352" s="21">
        <f t="shared" si="565"/>
        <v>0</v>
      </c>
      <c r="AG352" s="215">
        <f t="shared" si="566"/>
        <v>1</v>
      </c>
      <c r="AH352" s="194">
        <f t="shared" si="584"/>
        <v>0</v>
      </c>
      <c r="AI352" s="141"/>
      <c r="AJ352" s="20">
        <f t="shared" si="567"/>
        <v>0</v>
      </c>
      <c r="AK352" s="142"/>
      <c r="AL352" s="215">
        <f t="shared" si="568"/>
        <v>1</v>
      </c>
      <c r="AM352" s="194">
        <f t="shared" si="585"/>
        <v>0</v>
      </c>
      <c r="AN352" s="141"/>
      <c r="AO352" s="143">
        <f t="shared" si="569"/>
        <v>0</v>
      </c>
      <c r="AP352" s="208">
        <f t="shared" si="586"/>
        <v>0</v>
      </c>
      <c r="AQ352" s="11" t="str">
        <f t="shared" si="554"/>
        <v xml:space="preserve"> </v>
      </c>
      <c r="AR352" s="230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5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5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8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2" t="s">
        <v>148</v>
      </c>
      <c r="F353" s="302"/>
      <c r="G353" s="66"/>
      <c r="H353" s="72"/>
      <c r="I353" s="27"/>
      <c r="J353" s="195">
        <f>27%</f>
        <v>0.27</v>
      </c>
      <c r="K353" s="214">
        <f t="shared" si="580"/>
        <v>0</v>
      </c>
      <c r="L353" s="20">
        <f t="shared" si="557"/>
        <v>0</v>
      </c>
      <c r="M353" s="73">
        <f t="shared" si="558"/>
        <v>0</v>
      </c>
      <c r="N353" s="215">
        <f>100%</f>
        <v>1</v>
      </c>
      <c r="O353" s="194">
        <f t="shared" si="581"/>
        <v>0</v>
      </c>
      <c r="P353" s="141"/>
      <c r="Q353" s="20">
        <f t="shared" si="559"/>
        <v>0</v>
      </c>
      <c r="R353" s="142"/>
      <c r="S353" s="215">
        <f>100%</f>
        <v>1</v>
      </c>
      <c r="T353" s="194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5">
        <f t="shared" si="563"/>
        <v>0.27</v>
      </c>
      <c r="AD353" s="214">
        <f t="shared" si="583"/>
        <v>0</v>
      </c>
      <c r="AE353" s="20">
        <f t="shared" si="564"/>
        <v>0</v>
      </c>
      <c r="AF353" s="21">
        <f t="shared" si="565"/>
        <v>0</v>
      </c>
      <c r="AG353" s="215">
        <f t="shared" si="566"/>
        <v>1</v>
      </c>
      <c r="AH353" s="194">
        <f t="shared" si="584"/>
        <v>0</v>
      </c>
      <c r="AI353" s="141"/>
      <c r="AJ353" s="20">
        <f t="shared" si="567"/>
        <v>0</v>
      </c>
      <c r="AK353" s="142"/>
      <c r="AL353" s="215">
        <f t="shared" si="568"/>
        <v>1</v>
      </c>
      <c r="AM353" s="194">
        <f t="shared" si="585"/>
        <v>0</v>
      </c>
      <c r="AN353" s="141"/>
      <c r="AO353" s="143">
        <f t="shared" si="569"/>
        <v>0</v>
      </c>
      <c r="AP353" s="208">
        <f t="shared" si="586"/>
        <v>0</v>
      </c>
      <c r="AQ353" s="11" t="str">
        <f t="shared" si="554"/>
        <v xml:space="preserve"> </v>
      </c>
      <c r="AR353" s="230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5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5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8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2" t="s">
        <v>148</v>
      </c>
      <c r="F354" s="302"/>
      <c r="G354" s="66"/>
      <c r="H354" s="72"/>
      <c r="I354" s="27"/>
      <c r="J354" s="195">
        <f>27%</f>
        <v>0.27</v>
      </c>
      <c r="K354" s="214">
        <f t="shared" si="580"/>
        <v>0</v>
      </c>
      <c r="L354" s="20">
        <f t="shared" si="557"/>
        <v>0</v>
      </c>
      <c r="M354" s="73">
        <f t="shared" si="558"/>
        <v>0</v>
      </c>
      <c r="N354" s="215">
        <f>100%</f>
        <v>1</v>
      </c>
      <c r="O354" s="194">
        <f t="shared" si="581"/>
        <v>0</v>
      </c>
      <c r="P354" s="141"/>
      <c r="Q354" s="20">
        <f t="shared" si="559"/>
        <v>0</v>
      </c>
      <c r="R354" s="142"/>
      <c r="S354" s="215">
        <f>100%</f>
        <v>1</v>
      </c>
      <c r="T354" s="194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5">
        <f t="shared" si="563"/>
        <v>0.27</v>
      </c>
      <c r="AD354" s="214">
        <f t="shared" si="583"/>
        <v>0</v>
      </c>
      <c r="AE354" s="20">
        <f t="shared" si="564"/>
        <v>0</v>
      </c>
      <c r="AF354" s="21">
        <f t="shared" si="565"/>
        <v>0</v>
      </c>
      <c r="AG354" s="215">
        <f t="shared" si="566"/>
        <v>1</v>
      </c>
      <c r="AH354" s="194">
        <f t="shared" si="584"/>
        <v>0</v>
      </c>
      <c r="AI354" s="141"/>
      <c r="AJ354" s="20">
        <f t="shared" si="567"/>
        <v>0</v>
      </c>
      <c r="AK354" s="142"/>
      <c r="AL354" s="215">
        <f t="shared" si="568"/>
        <v>1</v>
      </c>
      <c r="AM354" s="194">
        <f t="shared" si="585"/>
        <v>0</v>
      </c>
      <c r="AN354" s="141"/>
      <c r="AO354" s="143">
        <f t="shared" si="569"/>
        <v>0</v>
      </c>
      <c r="AP354" s="208">
        <f t="shared" si="586"/>
        <v>0</v>
      </c>
      <c r="AQ354" s="11" t="str">
        <f t="shared" si="554"/>
        <v xml:space="preserve"> </v>
      </c>
      <c r="AR354" s="230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5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5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8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2" t="s">
        <v>148</v>
      </c>
      <c r="F355" s="302"/>
      <c r="G355" s="66"/>
      <c r="H355" s="72"/>
      <c r="I355" s="27"/>
      <c r="J355" s="195">
        <f>27%</f>
        <v>0.27</v>
      </c>
      <c r="K355" s="214">
        <f t="shared" si="580"/>
        <v>0</v>
      </c>
      <c r="L355" s="20">
        <f t="shared" si="557"/>
        <v>0</v>
      </c>
      <c r="M355" s="73">
        <f t="shared" si="558"/>
        <v>0</v>
      </c>
      <c r="N355" s="215">
        <f>100%</f>
        <v>1</v>
      </c>
      <c r="O355" s="194">
        <f t="shared" si="581"/>
        <v>0</v>
      </c>
      <c r="P355" s="141"/>
      <c r="Q355" s="20">
        <f t="shared" si="559"/>
        <v>0</v>
      </c>
      <c r="R355" s="142"/>
      <c r="S355" s="215">
        <f>100%</f>
        <v>1</v>
      </c>
      <c r="T355" s="194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5">
        <f t="shared" si="563"/>
        <v>0.27</v>
      </c>
      <c r="AD355" s="214">
        <f t="shared" si="583"/>
        <v>0</v>
      </c>
      <c r="AE355" s="20">
        <f t="shared" si="564"/>
        <v>0</v>
      </c>
      <c r="AF355" s="21">
        <f t="shared" si="565"/>
        <v>0</v>
      </c>
      <c r="AG355" s="215">
        <f t="shared" si="566"/>
        <v>1</v>
      </c>
      <c r="AH355" s="194">
        <f t="shared" si="584"/>
        <v>0</v>
      </c>
      <c r="AI355" s="141"/>
      <c r="AJ355" s="20">
        <f t="shared" si="567"/>
        <v>0</v>
      </c>
      <c r="AK355" s="142"/>
      <c r="AL355" s="215">
        <f t="shared" si="568"/>
        <v>1</v>
      </c>
      <c r="AM355" s="194">
        <f t="shared" si="585"/>
        <v>0</v>
      </c>
      <c r="AN355" s="141"/>
      <c r="AO355" s="143">
        <f t="shared" si="569"/>
        <v>0</v>
      </c>
      <c r="AP355" s="208">
        <f t="shared" si="586"/>
        <v>0</v>
      </c>
      <c r="AQ355" s="11" t="str">
        <f t="shared" si="554"/>
        <v xml:space="preserve"> </v>
      </c>
      <c r="AR355" s="230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5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5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8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2" t="s">
        <v>148</v>
      </c>
      <c r="F356" s="302"/>
      <c r="G356" s="66"/>
      <c r="H356" s="72"/>
      <c r="I356" s="27"/>
      <c r="J356" s="195">
        <f>27%</f>
        <v>0.27</v>
      </c>
      <c r="K356" s="214">
        <f t="shared" si="580"/>
        <v>0</v>
      </c>
      <c r="L356" s="20">
        <f t="shared" si="557"/>
        <v>0</v>
      </c>
      <c r="M356" s="73">
        <f t="shared" si="558"/>
        <v>0</v>
      </c>
      <c r="N356" s="215">
        <f>100%</f>
        <v>1</v>
      </c>
      <c r="O356" s="194">
        <f t="shared" si="581"/>
        <v>0</v>
      </c>
      <c r="P356" s="141"/>
      <c r="Q356" s="20">
        <f t="shared" si="559"/>
        <v>0</v>
      </c>
      <c r="R356" s="142"/>
      <c r="S356" s="215">
        <f>100%</f>
        <v>1</v>
      </c>
      <c r="T356" s="194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5">
        <f t="shared" si="563"/>
        <v>0.27</v>
      </c>
      <c r="AD356" s="214">
        <f t="shared" si="583"/>
        <v>0</v>
      </c>
      <c r="AE356" s="20">
        <f t="shared" si="564"/>
        <v>0</v>
      </c>
      <c r="AF356" s="21">
        <f t="shared" si="565"/>
        <v>0</v>
      </c>
      <c r="AG356" s="215">
        <f t="shared" si="566"/>
        <v>1</v>
      </c>
      <c r="AH356" s="194">
        <f t="shared" si="584"/>
        <v>0</v>
      </c>
      <c r="AI356" s="141"/>
      <c r="AJ356" s="20">
        <f t="shared" si="567"/>
        <v>0</v>
      </c>
      <c r="AK356" s="142"/>
      <c r="AL356" s="215">
        <f t="shared" si="568"/>
        <v>1</v>
      </c>
      <c r="AM356" s="194">
        <f t="shared" si="585"/>
        <v>0</v>
      </c>
      <c r="AN356" s="141"/>
      <c r="AO356" s="143">
        <f t="shared" si="569"/>
        <v>0</v>
      </c>
      <c r="AP356" s="208">
        <f t="shared" si="586"/>
        <v>0</v>
      </c>
      <c r="AQ356" s="11" t="str">
        <f t="shared" si="554"/>
        <v xml:space="preserve"> </v>
      </c>
      <c r="AR356" s="230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5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5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8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2" t="s">
        <v>148</v>
      </c>
      <c r="F357" s="302"/>
      <c r="G357" s="66"/>
      <c r="H357" s="72"/>
      <c r="I357" s="27"/>
      <c r="J357" s="195">
        <f>27%</f>
        <v>0.27</v>
      </c>
      <c r="K357" s="214">
        <f t="shared" si="580"/>
        <v>0</v>
      </c>
      <c r="L357" s="20">
        <f t="shared" si="557"/>
        <v>0</v>
      </c>
      <c r="M357" s="73">
        <f t="shared" si="558"/>
        <v>0</v>
      </c>
      <c r="N357" s="215">
        <f>100%</f>
        <v>1</v>
      </c>
      <c r="O357" s="194">
        <f t="shared" si="581"/>
        <v>0</v>
      </c>
      <c r="P357" s="141"/>
      <c r="Q357" s="20">
        <f t="shared" si="559"/>
        <v>0</v>
      </c>
      <c r="R357" s="142"/>
      <c r="S357" s="215">
        <f>100%</f>
        <v>1</v>
      </c>
      <c r="T357" s="194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5">
        <f t="shared" si="563"/>
        <v>0.27</v>
      </c>
      <c r="AD357" s="214">
        <f t="shared" si="583"/>
        <v>0</v>
      </c>
      <c r="AE357" s="20">
        <f t="shared" si="564"/>
        <v>0</v>
      </c>
      <c r="AF357" s="21">
        <f t="shared" si="565"/>
        <v>0</v>
      </c>
      <c r="AG357" s="215">
        <f t="shared" si="566"/>
        <v>1</v>
      </c>
      <c r="AH357" s="194">
        <f t="shared" si="584"/>
        <v>0</v>
      </c>
      <c r="AI357" s="141"/>
      <c r="AJ357" s="20">
        <f t="shared" si="567"/>
        <v>0</v>
      </c>
      <c r="AK357" s="142"/>
      <c r="AL357" s="215">
        <f t="shared" si="568"/>
        <v>1</v>
      </c>
      <c r="AM357" s="194">
        <f t="shared" si="585"/>
        <v>0</v>
      </c>
      <c r="AN357" s="141"/>
      <c r="AO357" s="143">
        <f t="shared" si="569"/>
        <v>0</v>
      </c>
      <c r="AP357" s="208">
        <f t="shared" si="586"/>
        <v>0</v>
      </c>
      <c r="AQ357" s="11" t="str">
        <f t="shared" si="554"/>
        <v xml:space="preserve"> </v>
      </c>
      <c r="AR357" s="230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5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5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8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2" t="s">
        <v>148</v>
      </c>
      <c r="F358" s="302"/>
      <c r="G358" s="66"/>
      <c r="H358" s="72"/>
      <c r="I358" s="27"/>
      <c r="J358" s="195">
        <f>27%</f>
        <v>0.27</v>
      </c>
      <c r="K358" s="214">
        <f t="shared" si="580"/>
        <v>0</v>
      </c>
      <c r="L358" s="20">
        <f t="shared" si="557"/>
        <v>0</v>
      </c>
      <c r="M358" s="73">
        <f t="shared" si="558"/>
        <v>0</v>
      </c>
      <c r="N358" s="215">
        <f>100%</f>
        <v>1</v>
      </c>
      <c r="O358" s="194">
        <f t="shared" si="581"/>
        <v>0</v>
      </c>
      <c r="P358" s="141"/>
      <c r="Q358" s="20">
        <f t="shared" si="559"/>
        <v>0</v>
      </c>
      <c r="R358" s="142"/>
      <c r="S358" s="215">
        <f>100%</f>
        <v>1</v>
      </c>
      <c r="T358" s="194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5">
        <f t="shared" si="563"/>
        <v>0.27</v>
      </c>
      <c r="AD358" s="214">
        <f t="shared" si="583"/>
        <v>0</v>
      </c>
      <c r="AE358" s="20">
        <f t="shared" si="564"/>
        <v>0</v>
      </c>
      <c r="AF358" s="21">
        <f t="shared" si="565"/>
        <v>0</v>
      </c>
      <c r="AG358" s="215">
        <f t="shared" si="566"/>
        <v>1</v>
      </c>
      <c r="AH358" s="194">
        <f t="shared" si="584"/>
        <v>0</v>
      </c>
      <c r="AI358" s="141"/>
      <c r="AJ358" s="20">
        <f t="shared" si="567"/>
        <v>0</v>
      </c>
      <c r="AK358" s="142"/>
      <c r="AL358" s="215">
        <f t="shared" si="568"/>
        <v>1</v>
      </c>
      <c r="AM358" s="194">
        <f t="shared" si="585"/>
        <v>0</v>
      </c>
      <c r="AN358" s="141"/>
      <c r="AO358" s="143">
        <f t="shared" si="569"/>
        <v>0</v>
      </c>
      <c r="AP358" s="208">
        <f t="shared" si="586"/>
        <v>0</v>
      </c>
      <c r="AQ358" s="11" t="str">
        <f t="shared" si="554"/>
        <v xml:space="preserve"> </v>
      </c>
      <c r="AR358" s="230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5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5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8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2" t="s">
        <v>148</v>
      </c>
      <c r="F359" s="302"/>
      <c r="G359" s="66"/>
      <c r="H359" s="72"/>
      <c r="I359" s="27"/>
      <c r="J359" s="195">
        <f>27%</f>
        <v>0.27</v>
      </c>
      <c r="K359" s="214">
        <f t="shared" si="580"/>
        <v>0</v>
      </c>
      <c r="L359" s="20">
        <f t="shared" si="557"/>
        <v>0</v>
      </c>
      <c r="M359" s="73">
        <f t="shared" si="558"/>
        <v>0</v>
      </c>
      <c r="N359" s="215">
        <f>100%</f>
        <v>1</v>
      </c>
      <c r="O359" s="194">
        <f t="shared" si="581"/>
        <v>0</v>
      </c>
      <c r="P359" s="141"/>
      <c r="Q359" s="20">
        <f t="shared" si="559"/>
        <v>0</v>
      </c>
      <c r="R359" s="142"/>
      <c r="S359" s="215">
        <f>100%</f>
        <v>1</v>
      </c>
      <c r="T359" s="194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5">
        <f t="shared" si="563"/>
        <v>0.27</v>
      </c>
      <c r="AD359" s="214">
        <f t="shared" si="583"/>
        <v>0</v>
      </c>
      <c r="AE359" s="20">
        <f t="shared" si="564"/>
        <v>0</v>
      </c>
      <c r="AF359" s="21">
        <f t="shared" si="565"/>
        <v>0</v>
      </c>
      <c r="AG359" s="215">
        <f t="shared" si="566"/>
        <v>1</v>
      </c>
      <c r="AH359" s="194">
        <f t="shared" si="584"/>
        <v>0</v>
      </c>
      <c r="AI359" s="141"/>
      <c r="AJ359" s="20">
        <f t="shared" si="567"/>
        <v>0</v>
      </c>
      <c r="AK359" s="142"/>
      <c r="AL359" s="215">
        <f t="shared" si="568"/>
        <v>1</v>
      </c>
      <c r="AM359" s="194">
        <f t="shared" si="585"/>
        <v>0</v>
      </c>
      <c r="AN359" s="141"/>
      <c r="AO359" s="143">
        <f t="shared" si="569"/>
        <v>0</v>
      </c>
      <c r="AP359" s="208">
        <f t="shared" si="586"/>
        <v>0</v>
      </c>
      <c r="AQ359" s="11" t="str">
        <f t="shared" si="554"/>
        <v xml:space="preserve"> </v>
      </c>
      <c r="AR359" s="230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5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5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8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2" t="s">
        <v>148</v>
      </c>
      <c r="F360" s="302"/>
      <c r="G360" s="66"/>
      <c r="H360" s="72"/>
      <c r="I360" s="27"/>
      <c r="J360" s="195">
        <f>27%</f>
        <v>0.27</v>
      </c>
      <c r="K360" s="214">
        <f t="shared" si="580"/>
        <v>0</v>
      </c>
      <c r="L360" s="20">
        <f t="shared" si="557"/>
        <v>0</v>
      </c>
      <c r="M360" s="73">
        <f t="shared" si="558"/>
        <v>0</v>
      </c>
      <c r="N360" s="215">
        <f>100%</f>
        <v>1</v>
      </c>
      <c r="O360" s="194">
        <f t="shared" si="581"/>
        <v>0</v>
      </c>
      <c r="P360" s="141"/>
      <c r="Q360" s="20">
        <f t="shared" si="559"/>
        <v>0</v>
      </c>
      <c r="R360" s="142"/>
      <c r="S360" s="215">
        <f>100%</f>
        <v>1</v>
      </c>
      <c r="T360" s="194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5">
        <f t="shared" si="563"/>
        <v>0.27</v>
      </c>
      <c r="AD360" s="214">
        <f t="shared" si="583"/>
        <v>0</v>
      </c>
      <c r="AE360" s="20">
        <f t="shared" si="564"/>
        <v>0</v>
      </c>
      <c r="AF360" s="21">
        <f t="shared" si="565"/>
        <v>0</v>
      </c>
      <c r="AG360" s="215">
        <f t="shared" si="566"/>
        <v>1</v>
      </c>
      <c r="AH360" s="194">
        <f t="shared" si="584"/>
        <v>0</v>
      </c>
      <c r="AI360" s="141"/>
      <c r="AJ360" s="20">
        <f t="shared" si="567"/>
        <v>0</v>
      </c>
      <c r="AK360" s="142"/>
      <c r="AL360" s="215">
        <f t="shared" si="568"/>
        <v>1</v>
      </c>
      <c r="AM360" s="194">
        <f t="shared" si="585"/>
        <v>0</v>
      </c>
      <c r="AN360" s="141"/>
      <c r="AO360" s="143">
        <f t="shared" si="569"/>
        <v>0</v>
      </c>
      <c r="AP360" s="208">
        <f t="shared" si="586"/>
        <v>0</v>
      </c>
      <c r="AQ360" s="11" t="str">
        <f t="shared" si="554"/>
        <v xml:space="preserve"> </v>
      </c>
      <c r="AR360" s="230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5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5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8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2" t="s">
        <v>148</v>
      </c>
      <c r="F361" s="302"/>
      <c r="G361" s="66"/>
      <c r="H361" s="72"/>
      <c r="I361" s="27"/>
      <c r="J361" s="195">
        <f>27%</f>
        <v>0.27</v>
      </c>
      <c r="K361" s="214">
        <f t="shared" si="580"/>
        <v>0</v>
      </c>
      <c r="L361" s="20">
        <f t="shared" si="557"/>
        <v>0</v>
      </c>
      <c r="M361" s="73">
        <f t="shared" si="558"/>
        <v>0</v>
      </c>
      <c r="N361" s="215">
        <f>100%</f>
        <v>1</v>
      </c>
      <c r="O361" s="194">
        <f t="shared" si="581"/>
        <v>0</v>
      </c>
      <c r="P361" s="141"/>
      <c r="Q361" s="20">
        <f t="shared" si="559"/>
        <v>0</v>
      </c>
      <c r="R361" s="142"/>
      <c r="S361" s="215">
        <f>100%</f>
        <v>1</v>
      </c>
      <c r="T361" s="194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5">
        <f t="shared" si="563"/>
        <v>0.27</v>
      </c>
      <c r="AD361" s="214">
        <f t="shared" si="583"/>
        <v>0</v>
      </c>
      <c r="AE361" s="20">
        <f t="shared" si="564"/>
        <v>0</v>
      </c>
      <c r="AF361" s="21">
        <f t="shared" si="565"/>
        <v>0</v>
      </c>
      <c r="AG361" s="215">
        <f t="shared" si="566"/>
        <v>1</v>
      </c>
      <c r="AH361" s="194">
        <f t="shared" si="584"/>
        <v>0</v>
      </c>
      <c r="AI361" s="141"/>
      <c r="AJ361" s="20">
        <f t="shared" si="567"/>
        <v>0</v>
      </c>
      <c r="AK361" s="142"/>
      <c r="AL361" s="215">
        <f t="shared" si="568"/>
        <v>1</v>
      </c>
      <c r="AM361" s="194">
        <f t="shared" si="585"/>
        <v>0</v>
      </c>
      <c r="AN361" s="141"/>
      <c r="AO361" s="143">
        <f t="shared" si="569"/>
        <v>0</v>
      </c>
      <c r="AP361" s="208">
        <f t="shared" si="586"/>
        <v>0</v>
      </c>
      <c r="AQ361" s="11" t="str">
        <f t="shared" si="554"/>
        <v xml:space="preserve"> </v>
      </c>
      <c r="AR361" s="230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5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5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8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2" t="s">
        <v>148</v>
      </c>
      <c r="F362" s="302"/>
      <c r="G362" s="66"/>
      <c r="H362" s="72"/>
      <c r="I362" s="27"/>
      <c r="J362" s="195">
        <f>27%</f>
        <v>0.27</v>
      </c>
      <c r="K362" s="214">
        <f t="shared" si="580"/>
        <v>0</v>
      </c>
      <c r="L362" s="20">
        <f t="shared" si="557"/>
        <v>0</v>
      </c>
      <c r="M362" s="73">
        <f t="shared" si="558"/>
        <v>0</v>
      </c>
      <c r="N362" s="215">
        <f>100%</f>
        <v>1</v>
      </c>
      <c r="O362" s="194">
        <f t="shared" si="581"/>
        <v>0</v>
      </c>
      <c r="P362" s="141"/>
      <c r="Q362" s="20">
        <f t="shared" si="559"/>
        <v>0</v>
      </c>
      <c r="R362" s="142"/>
      <c r="S362" s="215">
        <f>100%</f>
        <v>1</v>
      </c>
      <c r="T362" s="194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5">
        <f t="shared" si="563"/>
        <v>0.27</v>
      </c>
      <c r="AD362" s="214">
        <f t="shared" si="583"/>
        <v>0</v>
      </c>
      <c r="AE362" s="20">
        <f t="shared" si="564"/>
        <v>0</v>
      </c>
      <c r="AF362" s="21">
        <f t="shared" si="565"/>
        <v>0</v>
      </c>
      <c r="AG362" s="215">
        <f t="shared" si="566"/>
        <v>1</v>
      </c>
      <c r="AH362" s="194">
        <f t="shared" si="584"/>
        <v>0</v>
      </c>
      <c r="AI362" s="141"/>
      <c r="AJ362" s="20">
        <f t="shared" si="567"/>
        <v>0</v>
      </c>
      <c r="AK362" s="142"/>
      <c r="AL362" s="215">
        <f t="shared" si="568"/>
        <v>1</v>
      </c>
      <c r="AM362" s="194">
        <f t="shared" si="585"/>
        <v>0</v>
      </c>
      <c r="AN362" s="141"/>
      <c r="AO362" s="143">
        <f t="shared" si="569"/>
        <v>0</v>
      </c>
      <c r="AP362" s="208">
        <f t="shared" si="586"/>
        <v>0</v>
      </c>
      <c r="AQ362" s="11" t="str">
        <f t="shared" si="554"/>
        <v xml:space="preserve"> </v>
      </c>
      <c r="AR362" s="230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5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5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8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2" t="s">
        <v>148</v>
      </c>
      <c r="F363" s="302"/>
      <c r="G363" s="66"/>
      <c r="H363" s="72"/>
      <c r="I363" s="27"/>
      <c r="J363" s="195">
        <f>27%</f>
        <v>0.27</v>
      </c>
      <c r="K363" s="214">
        <f t="shared" si="580"/>
        <v>0</v>
      </c>
      <c r="L363" s="20">
        <f t="shared" si="557"/>
        <v>0</v>
      </c>
      <c r="M363" s="73">
        <f t="shared" si="558"/>
        <v>0</v>
      </c>
      <c r="N363" s="215">
        <f>100%</f>
        <v>1</v>
      </c>
      <c r="O363" s="194">
        <f t="shared" si="581"/>
        <v>0</v>
      </c>
      <c r="P363" s="141"/>
      <c r="Q363" s="20">
        <f t="shared" si="559"/>
        <v>0</v>
      </c>
      <c r="R363" s="142"/>
      <c r="S363" s="215">
        <f>100%</f>
        <v>1</v>
      </c>
      <c r="T363" s="194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5">
        <f t="shared" si="563"/>
        <v>0.27</v>
      </c>
      <c r="AD363" s="214">
        <f t="shared" si="583"/>
        <v>0</v>
      </c>
      <c r="AE363" s="20">
        <f t="shared" si="564"/>
        <v>0</v>
      </c>
      <c r="AF363" s="21">
        <f t="shared" si="565"/>
        <v>0</v>
      </c>
      <c r="AG363" s="215">
        <f t="shared" si="566"/>
        <v>1</v>
      </c>
      <c r="AH363" s="194">
        <f t="shared" si="584"/>
        <v>0</v>
      </c>
      <c r="AI363" s="141"/>
      <c r="AJ363" s="20">
        <f t="shared" si="567"/>
        <v>0</v>
      </c>
      <c r="AK363" s="142"/>
      <c r="AL363" s="215">
        <f t="shared" si="568"/>
        <v>1</v>
      </c>
      <c r="AM363" s="194">
        <f t="shared" si="585"/>
        <v>0</v>
      </c>
      <c r="AN363" s="141"/>
      <c r="AO363" s="143">
        <f t="shared" si="569"/>
        <v>0</v>
      </c>
      <c r="AP363" s="208">
        <f t="shared" si="586"/>
        <v>0</v>
      </c>
      <c r="AQ363" s="11" t="str">
        <f t="shared" si="554"/>
        <v xml:space="preserve"> </v>
      </c>
      <c r="AR363" s="230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5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5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8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2" t="s">
        <v>148</v>
      </c>
      <c r="F364" s="302"/>
      <c r="G364" s="66"/>
      <c r="H364" s="72"/>
      <c r="I364" s="27"/>
      <c r="J364" s="195">
        <f>27%</f>
        <v>0.27</v>
      </c>
      <c r="K364" s="214">
        <f t="shared" si="580"/>
        <v>0</v>
      </c>
      <c r="L364" s="20">
        <f t="shared" si="557"/>
        <v>0</v>
      </c>
      <c r="M364" s="73">
        <f t="shared" si="558"/>
        <v>0</v>
      </c>
      <c r="N364" s="215">
        <f>100%</f>
        <v>1</v>
      </c>
      <c r="O364" s="194">
        <f t="shared" si="581"/>
        <v>0</v>
      </c>
      <c r="P364" s="141"/>
      <c r="Q364" s="20">
        <f t="shared" si="559"/>
        <v>0</v>
      </c>
      <c r="R364" s="142"/>
      <c r="S364" s="215">
        <f>100%</f>
        <v>1</v>
      </c>
      <c r="T364" s="194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5">
        <f t="shared" si="563"/>
        <v>0.27</v>
      </c>
      <c r="AD364" s="214">
        <f t="shared" si="583"/>
        <v>0</v>
      </c>
      <c r="AE364" s="20">
        <f t="shared" si="564"/>
        <v>0</v>
      </c>
      <c r="AF364" s="21">
        <f t="shared" si="565"/>
        <v>0</v>
      </c>
      <c r="AG364" s="215">
        <f t="shared" si="566"/>
        <v>1</v>
      </c>
      <c r="AH364" s="194">
        <f t="shared" si="584"/>
        <v>0</v>
      </c>
      <c r="AI364" s="141"/>
      <c r="AJ364" s="20">
        <f t="shared" si="567"/>
        <v>0</v>
      </c>
      <c r="AK364" s="142"/>
      <c r="AL364" s="215">
        <f t="shared" si="568"/>
        <v>1</v>
      </c>
      <c r="AM364" s="194">
        <f t="shared" si="585"/>
        <v>0</v>
      </c>
      <c r="AN364" s="141"/>
      <c r="AO364" s="143">
        <f t="shared" si="569"/>
        <v>0</v>
      </c>
      <c r="AP364" s="208">
        <f t="shared" si="586"/>
        <v>0</v>
      </c>
      <c r="AQ364" s="11" t="str">
        <f t="shared" si="554"/>
        <v xml:space="preserve"> </v>
      </c>
      <c r="AR364" s="230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5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5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8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2" t="s">
        <v>148</v>
      </c>
      <c r="F365" s="302"/>
      <c r="G365" s="66"/>
      <c r="H365" s="72"/>
      <c r="I365" s="27"/>
      <c r="J365" s="195">
        <f>27%</f>
        <v>0.27</v>
      </c>
      <c r="K365" s="214">
        <f t="shared" si="580"/>
        <v>0</v>
      </c>
      <c r="L365" s="20">
        <f t="shared" si="557"/>
        <v>0</v>
      </c>
      <c r="M365" s="73">
        <f t="shared" si="558"/>
        <v>0</v>
      </c>
      <c r="N365" s="215">
        <f>100%</f>
        <v>1</v>
      </c>
      <c r="O365" s="194">
        <f t="shared" si="581"/>
        <v>0</v>
      </c>
      <c r="P365" s="141"/>
      <c r="Q365" s="20">
        <f t="shared" si="559"/>
        <v>0</v>
      </c>
      <c r="R365" s="142"/>
      <c r="S365" s="215">
        <f>100%</f>
        <v>1</v>
      </c>
      <c r="T365" s="194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5">
        <f t="shared" si="563"/>
        <v>0.27</v>
      </c>
      <c r="AD365" s="214">
        <f t="shared" si="583"/>
        <v>0</v>
      </c>
      <c r="AE365" s="20">
        <f t="shared" si="564"/>
        <v>0</v>
      </c>
      <c r="AF365" s="21">
        <f t="shared" si="565"/>
        <v>0</v>
      </c>
      <c r="AG365" s="215">
        <f t="shared" si="566"/>
        <v>1</v>
      </c>
      <c r="AH365" s="194">
        <f t="shared" si="584"/>
        <v>0</v>
      </c>
      <c r="AI365" s="141"/>
      <c r="AJ365" s="20">
        <f t="shared" si="567"/>
        <v>0</v>
      </c>
      <c r="AK365" s="142"/>
      <c r="AL365" s="215">
        <f t="shared" si="568"/>
        <v>1</v>
      </c>
      <c r="AM365" s="194">
        <f t="shared" si="585"/>
        <v>0</v>
      </c>
      <c r="AN365" s="141"/>
      <c r="AO365" s="143">
        <f t="shared" si="569"/>
        <v>0</v>
      </c>
      <c r="AP365" s="208">
        <f t="shared" si="586"/>
        <v>0</v>
      </c>
      <c r="AQ365" s="11" t="str">
        <f t="shared" si="554"/>
        <v xml:space="preserve"> </v>
      </c>
      <c r="AR365" s="230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5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5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8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2" t="s">
        <v>148</v>
      </c>
      <c r="F366" s="302"/>
      <c r="G366" s="66"/>
      <c r="H366" s="72"/>
      <c r="I366" s="27"/>
      <c r="J366" s="195">
        <f>27%</f>
        <v>0.27</v>
      </c>
      <c r="K366" s="214">
        <f t="shared" si="580"/>
        <v>0</v>
      </c>
      <c r="L366" s="20">
        <f t="shared" si="557"/>
        <v>0</v>
      </c>
      <c r="M366" s="73">
        <f t="shared" si="558"/>
        <v>0</v>
      </c>
      <c r="N366" s="215">
        <f>100%</f>
        <v>1</v>
      </c>
      <c r="O366" s="194">
        <f t="shared" si="581"/>
        <v>0</v>
      </c>
      <c r="P366" s="141"/>
      <c r="Q366" s="20">
        <f t="shared" si="559"/>
        <v>0</v>
      </c>
      <c r="R366" s="142"/>
      <c r="S366" s="215">
        <f>100%</f>
        <v>1</v>
      </c>
      <c r="T366" s="194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5">
        <f t="shared" si="563"/>
        <v>0.27</v>
      </c>
      <c r="AD366" s="214">
        <f t="shared" si="583"/>
        <v>0</v>
      </c>
      <c r="AE366" s="20">
        <f t="shared" si="564"/>
        <v>0</v>
      </c>
      <c r="AF366" s="21">
        <f t="shared" si="565"/>
        <v>0</v>
      </c>
      <c r="AG366" s="215">
        <f t="shared" si="566"/>
        <v>1</v>
      </c>
      <c r="AH366" s="194">
        <f t="shared" si="584"/>
        <v>0</v>
      </c>
      <c r="AI366" s="141"/>
      <c r="AJ366" s="20">
        <f t="shared" si="567"/>
        <v>0</v>
      </c>
      <c r="AK366" s="142"/>
      <c r="AL366" s="215">
        <f t="shared" si="568"/>
        <v>1</v>
      </c>
      <c r="AM366" s="194">
        <f t="shared" si="585"/>
        <v>0</v>
      </c>
      <c r="AN366" s="141"/>
      <c r="AO366" s="143">
        <f t="shared" si="569"/>
        <v>0</v>
      </c>
      <c r="AP366" s="208">
        <f>AH366-O366</f>
        <v>0</v>
      </c>
      <c r="AQ366" s="11" t="str">
        <f t="shared" si="554"/>
        <v xml:space="preserve"> </v>
      </c>
      <c r="AR366" s="230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5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5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8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09" t="s">
        <v>20</v>
      </c>
      <c r="D367" s="310"/>
      <c r="E367" s="310"/>
      <c r="F367" s="311"/>
      <c r="G367" s="64"/>
      <c r="H367" s="68"/>
      <c r="I367" s="25"/>
      <c r="J367" s="25"/>
      <c r="K367" s="197"/>
      <c r="L367" s="1"/>
      <c r="M367" s="69">
        <f>M368+M389</f>
        <v>0</v>
      </c>
      <c r="N367" s="217"/>
      <c r="O367" s="1">
        <f>O368+O389</f>
        <v>0</v>
      </c>
      <c r="P367" s="146"/>
      <c r="Q367" s="1">
        <f>Q368+Q389</f>
        <v>0</v>
      </c>
      <c r="R367" s="147"/>
      <c r="S367" s="217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7"/>
      <c r="AE367" s="1"/>
      <c r="AF367" s="3">
        <f>AF368+AF389</f>
        <v>0</v>
      </c>
      <c r="AG367" s="217"/>
      <c r="AH367" s="1">
        <f>AH368+AH389</f>
        <v>0</v>
      </c>
      <c r="AI367" s="146"/>
      <c r="AJ367" s="1">
        <f>AJ368+AJ389</f>
        <v>0</v>
      </c>
      <c r="AK367" s="147"/>
      <c r="AL367" s="217"/>
      <c r="AM367" s="1">
        <f>AM368+AM389</f>
        <v>0</v>
      </c>
      <c r="AN367" s="146"/>
      <c r="AO367" s="74">
        <f>SUM(AO368+AO389)</f>
        <v>0</v>
      </c>
      <c r="AP367" s="209"/>
      <c r="AQ367" s="11" t="str">
        <f t="shared" si="554"/>
        <v xml:space="preserve"> </v>
      </c>
      <c r="AR367" s="230"/>
      <c r="AS367" s="22"/>
      <c r="AT367" s="25"/>
      <c r="AU367" s="25"/>
      <c r="AV367" s="1"/>
      <c r="AW367" s="3">
        <f>AW368+AW389</f>
        <v>0</v>
      </c>
      <c r="AX367" s="217"/>
      <c r="AY367" s="1">
        <f>AY368+AY389</f>
        <v>0</v>
      </c>
      <c r="AZ367" s="146"/>
      <c r="BA367" s="1">
        <f>BA368+BA389</f>
        <v>0</v>
      </c>
      <c r="BB367" s="147"/>
      <c r="BC367" s="217"/>
      <c r="BD367" s="1">
        <f>BD368+BD389</f>
        <v>0</v>
      </c>
      <c r="BE367" s="146"/>
      <c r="BF367" s="74">
        <f>SUM(BF368+BF389)</f>
        <v>0</v>
      </c>
      <c r="BG367" s="209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306" t="s">
        <v>21</v>
      </c>
      <c r="E368" s="307"/>
      <c r="F368" s="308"/>
      <c r="G368" s="65"/>
      <c r="H368" s="70"/>
      <c r="I368" s="26"/>
      <c r="J368" s="26"/>
      <c r="K368" s="133"/>
      <c r="L368" s="5">
        <f>L369+L372</f>
        <v>0</v>
      </c>
      <c r="M368" s="71">
        <f>O368+Q368</f>
        <v>0</v>
      </c>
      <c r="N368" s="216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6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8"/>
      <c r="AE368" s="5">
        <f>AE369+AE372</f>
        <v>0</v>
      </c>
      <c r="AF368" s="6">
        <f>AH368+AJ368</f>
        <v>0</v>
      </c>
      <c r="AG368" s="216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6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9"/>
      <c r="AQ368" s="11" t="str">
        <f t="shared" si="554"/>
        <v xml:space="preserve"> </v>
      </c>
      <c r="AR368" s="230"/>
      <c r="AS368" s="23"/>
      <c r="AT368" s="26"/>
      <c r="AU368" s="29"/>
      <c r="AV368" s="5">
        <f>AV369+AV372</f>
        <v>0</v>
      </c>
      <c r="AW368" s="6">
        <f>AY368+BA368</f>
        <v>0</v>
      </c>
      <c r="AX368" s="216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6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9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8" t="s">
        <v>148</v>
      </c>
      <c r="F369" s="237"/>
      <c r="G369" s="66"/>
      <c r="H369" s="72"/>
      <c r="I369" s="27"/>
      <c r="J369" s="195">
        <f>0%</f>
        <v>0</v>
      </c>
      <c r="K369" s="214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5">
        <f>100%</f>
        <v>1</v>
      </c>
      <c r="O369" s="194">
        <f>ROUND((M369*N369),0)</f>
        <v>0</v>
      </c>
      <c r="P369" s="141"/>
      <c r="Q369" s="20">
        <f t="shared" ref="Q369:Q388" si="593">M369-O369</f>
        <v>0</v>
      </c>
      <c r="R369" s="142"/>
      <c r="S369" s="215">
        <f>100%</f>
        <v>1</v>
      </c>
      <c r="T369" s="194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5">
        <f t="shared" ref="AC369:AC388" si="597">J369</f>
        <v>0</v>
      </c>
      <c r="AD369" s="214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5">
        <f t="shared" ref="AG369:AG388" si="600">N369</f>
        <v>1</v>
      </c>
      <c r="AH369" s="194">
        <f>ROUND((AF369*AG369),0)</f>
        <v>0</v>
      </c>
      <c r="AI369" s="141"/>
      <c r="AJ369" s="20">
        <f t="shared" ref="AJ369:AJ388" si="601">AF369-AH369</f>
        <v>0</v>
      </c>
      <c r="AK369" s="142"/>
      <c r="AL369" s="215">
        <f t="shared" ref="AL369:AL388" si="602">S369</f>
        <v>1</v>
      </c>
      <c r="AM369" s="194">
        <f>ROUND((AL369*AH369),0)</f>
        <v>0</v>
      </c>
      <c r="AN369" s="141"/>
      <c r="AO369" s="143">
        <f t="shared" ref="AO369:AO388" si="603">AH369-AM369</f>
        <v>0</v>
      </c>
      <c r="AP369" s="208">
        <f>AH369-O369</f>
        <v>0</v>
      </c>
      <c r="AQ369" s="11" t="str">
        <f t="shared" si="554"/>
        <v xml:space="preserve"> </v>
      </c>
      <c r="AR369" s="230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5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5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8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8" t="s">
        <v>148</v>
      </c>
      <c r="F370" s="237"/>
      <c r="G370" s="66"/>
      <c r="H370" s="72"/>
      <c r="I370" s="27"/>
      <c r="J370" s="195">
        <f>0%</f>
        <v>0</v>
      </c>
      <c r="K370" s="214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5">
        <f>100%</f>
        <v>1</v>
      </c>
      <c r="O370" s="194">
        <f t="shared" ref="O370:O388" si="615">ROUND((M370*N370),0)</f>
        <v>0</v>
      </c>
      <c r="P370" s="141"/>
      <c r="Q370" s="20">
        <f t="shared" si="593"/>
        <v>0</v>
      </c>
      <c r="R370" s="142"/>
      <c r="S370" s="215">
        <f>100%</f>
        <v>1</v>
      </c>
      <c r="T370" s="194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5">
        <f t="shared" si="597"/>
        <v>0</v>
      </c>
      <c r="AD370" s="214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5">
        <f t="shared" si="600"/>
        <v>1</v>
      </c>
      <c r="AH370" s="194">
        <f t="shared" ref="AH370:AH388" si="618">ROUND((AF370*AG370),0)</f>
        <v>0</v>
      </c>
      <c r="AI370" s="141"/>
      <c r="AJ370" s="20">
        <f t="shared" si="601"/>
        <v>0</v>
      </c>
      <c r="AK370" s="142"/>
      <c r="AL370" s="215">
        <f t="shared" si="602"/>
        <v>1</v>
      </c>
      <c r="AM370" s="194">
        <f t="shared" ref="AM370:AM388" si="619">ROUND((AL370*AH370),0)</f>
        <v>0</v>
      </c>
      <c r="AN370" s="141"/>
      <c r="AO370" s="143">
        <f t="shared" si="603"/>
        <v>0</v>
      </c>
      <c r="AP370" s="208">
        <f t="shared" ref="AP370:AP387" si="620">AH370-O370</f>
        <v>0</v>
      </c>
      <c r="AQ370" s="11" t="str">
        <f t="shared" si="554"/>
        <v xml:space="preserve"> </v>
      </c>
      <c r="AR370" s="230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5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5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8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8" t="s">
        <v>148</v>
      </c>
      <c r="F371" s="237"/>
      <c r="G371" s="66"/>
      <c r="H371" s="72"/>
      <c r="I371" s="27"/>
      <c r="J371" s="195">
        <f>0%</f>
        <v>0</v>
      </c>
      <c r="K371" s="214">
        <f t="shared" si="614"/>
        <v>0</v>
      </c>
      <c r="L371" s="20">
        <f t="shared" si="591"/>
        <v>0</v>
      </c>
      <c r="M371" s="73">
        <f t="shared" si="592"/>
        <v>0</v>
      </c>
      <c r="N371" s="215">
        <f>100%</f>
        <v>1</v>
      </c>
      <c r="O371" s="194">
        <f t="shared" si="615"/>
        <v>0</v>
      </c>
      <c r="P371" s="141"/>
      <c r="Q371" s="20">
        <f t="shared" si="593"/>
        <v>0</v>
      </c>
      <c r="R371" s="142"/>
      <c r="S371" s="215">
        <f>100%</f>
        <v>1</v>
      </c>
      <c r="T371" s="194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5">
        <f t="shared" si="597"/>
        <v>0</v>
      </c>
      <c r="AD371" s="214">
        <f t="shared" si="617"/>
        <v>0</v>
      </c>
      <c r="AE371" s="20">
        <f t="shared" si="598"/>
        <v>0</v>
      </c>
      <c r="AF371" s="21">
        <f t="shared" si="599"/>
        <v>0</v>
      </c>
      <c r="AG371" s="215">
        <f t="shared" si="600"/>
        <v>1</v>
      </c>
      <c r="AH371" s="194">
        <f t="shared" si="618"/>
        <v>0</v>
      </c>
      <c r="AI371" s="141"/>
      <c r="AJ371" s="20">
        <f t="shared" si="601"/>
        <v>0</v>
      </c>
      <c r="AK371" s="142"/>
      <c r="AL371" s="215">
        <f t="shared" si="602"/>
        <v>1</v>
      </c>
      <c r="AM371" s="194">
        <f t="shared" si="619"/>
        <v>0</v>
      </c>
      <c r="AN371" s="141"/>
      <c r="AO371" s="143">
        <f t="shared" si="603"/>
        <v>0</v>
      </c>
      <c r="AP371" s="208">
        <f t="shared" si="620"/>
        <v>0</v>
      </c>
      <c r="AQ371" s="11" t="str">
        <f t="shared" si="554"/>
        <v xml:space="preserve"> </v>
      </c>
      <c r="AR371" s="230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5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5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8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8" t="s">
        <v>148</v>
      </c>
      <c r="F372" s="237"/>
      <c r="G372" s="66"/>
      <c r="H372" s="72"/>
      <c r="I372" s="27"/>
      <c r="J372" s="195">
        <f>0%</f>
        <v>0</v>
      </c>
      <c r="K372" s="214">
        <f t="shared" si="614"/>
        <v>0</v>
      </c>
      <c r="L372" s="20">
        <f t="shared" si="591"/>
        <v>0</v>
      </c>
      <c r="M372" s="73">
        <f t="shared" si="592"/>
        <v>0</v>
      </c>
      <c r="N372" s="215">
        <f>100%</f>
        <v>1</v>
      </c>
      <c r="O372" s="194">
        <f t="shared" si="615"/>
        <v>0</v>
      </c>
      <c r="P372" s="141"/>
      <c r="Q372" s="20">
        <f t="shared" si="593"/>
        <v>0</v>
      </c>
      <c r="R372" s="142"/>
      <c r="S372" s="215">
        <f>100%</f>
        <v>1</v>
      </c>
      <c r="T372" s="194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5">
        <f t="shared" si="597"/>
        <v>0</v>
      </c>
      <c r="AD372" s="214">
        <f t="shared" si="617"/>
        <v>0</v>
      </c>
      <c r="AE372" s="20">
        <f t="shared" si="598"/>
        <v>0</v>
      </c>
      <c r="AF372" s="21">
        <f t="shared" si="599"/>
        <v>0</v>
      </c>
      <c r="AG372" s="215">
        <f t="shared" si="600"/>
        <v>1</v>
      </c>
      <c r="AH372" s="194">
        <f t="shared" si="618"/>
        <v>0</v>
      </c>
      <c r="AI372" s="141"/>
      <c r="AJ372" s="20">
        <f t="shared" si="601"/>
        <v>0</v>
      </c>
      <c r="AK372" s="142"/>
      <c r="AL372" s="215">
        <f t="shared" si="602"/>
        <v>1</v>
      </c>
      <c r="AM372" s="194">
        <f t="shared" si="619"/>
        <v>0</v>
      </c>
      <c r="AN372" s="141"/>
      <c r="AO372" s="143">
        <f t="shared" si="603"/>
        <v>0</v>
      </c>
      <c r="AP372" s="208">
        <f t="shared" si="620"/>
        <v>0</v>
      </c>
      <c r="AQ372" s="11" t="str">
        <f t="shared" si="554"/>
        <v xml:space="preserve"> </v>
      </c>
      <c r="AR372" s="230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5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5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8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8" t="s">
        <v>148</v>
      </c>
      <c r="F373" s="237"/>
      <c r="G373" s="66"/>
      <c r="H373" s="72"/>
      <c r="I373" s="27"/>
      <c r="J373" s="195">
        <f>0%</f>
        <v>0</v>
      </c>
      <c r="K373" s="214">
        <f t="shared" si="614"/>
        <v>0</v>
      </c>
      <c r="L373" s="20">
        <f t="shared" si="591"/>
        <v>0</v>
      </c>
      <c r="M373" s="73">
        <f t="shared" si="592"/>
        <v>0</v>
      </c>
      <c r="N373" s="215">
        <f>100%</f>
        <v>1</v>
      </c>
      <c r="O373" s="194">
        <f t="shared" si="615"/>
        <v>0</v>
      </c>
      <c r="P373" s="141"/>
      <c r="Q373" s="20">
        <f t="shared" si="593"/>
        <v>0</v>
      </c>
      <c r="R373" s="142"/>
      <c r="S373" s="215">
        <f>100%</f>
        <v>1</v>
      </c>
      <c r="T373" s="194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5">
        <f t="shared" si="597"/>
        <v>0</v>
      </c>
      <c r="AD373" s="214">
        <f t="shared" si="617"/>
        <v>0</v>
      </c>
      <c r="AE373" s="20">
        <f t="shared" si="598"/>
        <v>0</v>
      </c>
      <c r="AF373" s="21">
        <f t="shared" si="599"/>
        <v>0</v>
      </c>
      <c r="AG373" s="215">
        <f t="shared" si="600"/>
        <v>1</v>
      </c>
      <c r="AH373" s="194">
        <f t="shared" si="618"/>
        <v>0</v>
      </c>
      <c r="AI373" s="141"/>
      <c r="AJ373" s="20">
        <f t="shared" si="601"/>
        <v>0</v>
      </c>
      <c r="AK373" s="142"/>
      <c r="AL373" s="215">
        <f t="shared" si="602"/>
        <v>1</v>
      </c>
      <c r="AM373" s="194">
        <f t="shared" si="619"/>
        <v>0</v>
      </c>
      <c r="AN373" s="141"/>
      <c r="AO373" s="143">
        <f t="shared" si="603"/>
        <v>0</v>
      </c>
      <c r="AP373" s="208">
        <f t="shared" si="620"/>
        <v>0</v>
      </c>
      <c r="AQ373" s="11" t="str">
        <f t="shared" si="554"/>
        <v xml:space="preserve"> </v>
      </c>
      <c r="AR373" s="230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5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5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8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8" t="s">
        <v>148</v>
      </c>
      <c r="F374" s="237"/>
      <c r="G374" s="66"/>
      <c r="H374" s="72"/>
      <c r="I374" s="27"/>
      <c r="J374" s="195">
        <f>0%</f>
        <v>0</v>
      </c>
      <c r="K374" s="214">
        <f t="shared" si="614"/>
        <v>0</v>
      </c>
      <c r="L374" s="20">
        <f t="shared" si="591"/>
        <v>0</v>
      </c>
      <c r="M374" s="73">
        <f t="shared" si="592"/>
        <v>0</v>
      </c>
      <c r="N374" s="215">
        <f>100%</f>
        <v>1</v>
      </c>
      <c r="O374" s="194">
        <f t="shared" si="615"/>
        <v>0</v>
      </c>
      <c r="P374" s="141"/>
      <c r="Q374" s="20">
        <f t="shared" si="593"/>
        <v>0</v>
      </c>
      <c r="R374" s="142"/>
      <c r="S374" s="215">
        <f>100%</f>
        <v>1</v>
      </c>
      <c r="T374" s="194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5">
        <f t="shared" si="597"/>
        <v>0</v>
      </c>
      <c r="AD374" s="214">
        <f t="shared" si="617"/>
        <v>0</v>
      </c>
      <c r="AE374" s="20">
        <f t="shared" si="598"/>
        <v>0</v>
      </c>
      <c r="AF374" s="21">
        <f t="shared" si="599"/>
        <v>0</v>
      </c>
      <c r="AG374" s="215">
        <f t="shared" si="600"/>
        <v>1</v>
      </c>
      <c r="AH374" s="194">
        <f t="shared" si="618"/>
        <v>0</v>
      </c>
      <c r="AI374" s="141"/>
      <c r="AJ374" s="20">
        <f t="shared" si="601"/>
        <v>0</v>
      </c>
      <c r="AK374" s="142"/>
      <c r="AL374" s="215">
        <f t="shared" si="602"/>
        <v>1</v>
      </c>
      <c r="AM374" s="194">
        <f t="shared" si="619"/>
        <v>0</v>
      </c>
      <c r="AN374" s="141"/>
      <c r="AO374" s="143">
        <f t="shared" si="603"/>
        <v>0</v>
      </c>
      <c r="AP374" s="208">
        <f t="shared" si="620"/>
        <v>0</v>
      </c>
      <c r="AQ374" s="11" t="str">
        <f t="shared" si="554"/>
        <v xml:space="preserve"> </v>
      </c>
      <c r="AR374" s="230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5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5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8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8" t="s">
        <v>148</v>
      </c>
      <c r="F375" s="237"/>
      <c r="G375" s="66"/>
      <c r="H375" s="72"/>
      <c r="I375" s="27"/>
      <c r="J375" s="195">
        <f>0%</f>
        <v>0</v>
      </c>
      <c r="K375" s="214">
        <f t="shared" si="614"/>
        <v>0</v>
      </c>
      <c r="L375" s="20">
        <f t="shared" si="591"/>
        <v>0</v>
      </c>
      <c r="M375" s="73">
        <f t="shared" si="592"/>
        <v>0</v>
      </c>
      <c r="N375" s="215">
        <f>100%</f>
        <v>1</v>
      </c>
      <c r="O375" s="194">
        <f t="shared" si="615"/>
        <v>0</v>
      </c>
      <c r="P375" s="141"/>
      <c r="Q375" s="20">
        <f t="shared" si="593"/>
        <v>0</v>
      </c>
      <c r="R375" s="142"/>
      <c r="S375" s="215">
        <f>100%</f>
        <v>1</v>
      </c>
      <c r="T375" s="194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5">
        <f t="shared" si="597"/>
        <v>0</v>
      </c>
      <c r="AD375" s="214">
        <f t="shared" si="617"/>
        <v>0</v>
      </c>
      <c r="AE375" s="20">
        <f t="shared" si="598"/>
        <v>0</v>
      </c>
      <c r="AF375" s="21">
        <f t="shared" si="599"/>
        <v>0</v>
      </c>
      <c r="AG375" s="215">
        <f t="shared" si="600"/>
        <v>1</v>
      </c>
      <c r="AH375" s="194">
        <f t="shared" si="618"/>
        <v>0</v>
      </c>
      <c r="AI375" s="141"/>
      <c r="AJ375" s="20">
        <f t="shared" si="601"/>
        <v>0</v>
      </c>
      <c r="AK375" s="142"/>
      <c r="AL375" s="215">
        <f t="shared" si="602"/>
        <v>1</v>
      </c>
      <c r="AM375" s="194">
        <f t="shared" si="619"/>
        <v>0</v>
      </c>
      <c r="AN375" s="141"/>
      <c r="AO375" s="143">
        <f t="shared" si="603"/>
        <v>0</v>
      </c>
      <c r="AP375" s="208">
        <f t="shared" si="620"/>
        <v>0</v>
      </c>
      <c r="AQ375" s="11" t="str">
        <f t="shared" si="554"/>
        <v xml:space="preserve"> </v>
      </c>
      <c r="AR375" s="230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5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5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8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8" t="s">
        <v>148</v>
      </c>
      <c r="F376" s="237"/>
      <c r="G376" s="66"/>
      <c r="H376" s="72"/>
      <c r="I376" s="27"/>
      <c r="J376" s="195">
        <f>0%</f>
        <v>0</v>
      </c>
      <c r="K376" s="214">
        <f t="shared" si="614"/>
        <v>0</v>
      </c>
      <c r="L376" s="20">
        <f t="shared" si="591"/>
        <v>0</v>
      </c>
      <c r="M376" s="73">
        <f t="shared" si="592"/>
        <v>0</v>
      </c>
      <c r="N376" s="215">
        <f>100%</f>
        <v>1</v>
      </c>
      <c r="O376" s="194">
        <f t="shared" si="615"/>
        <v>0</v>
      </c>
      <c r="P376" s="141"/>
      <c r="Q376" s="20">
        <f t="shared" si="593"/>
        <v>0</v>
      </c>
      <c r="R376" s="142"/>
      <c r="S376" s="215">
        <f>100%</f>
        <v>1</v>
      </c>
      <c r="T376" s="194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5">
        <f t="shared" si="597"/>
        <v>0</v>
      </c>
      <c r="AD376" s="214">
        <f t="shared" si="617"/>
        <v>0</v>
      </c>
      <c r="AE376" s="20">
        <f t="shared" si="598"/>
        <v>0</v>
      </c>
      <c r="AF376" s="21">
        <f t="shared" si="599"/>
        <v>0</v>
      </c>
      <c r="AG376" s="215">
        <f t="shared" si="600"/>
        <v>1</v>
      </c>
      <c r="AH376" s="194">
        <f t="shared" si="618"/>
        <v>0</v>
      </c>
      <c r="AI376" s="141"/>
      <c r="AJ376" s="20">
        <f t="shared" si="601"/>
        <v>0</v>
      </c>
      <c r="AK376" s="142"/>
      <c r="AL376" s="215">
        <f t="shared" si="602"/>
        <v>1</v>
      </c>
      <c r="AM376" s="194">
        <f t="shared" si="619"/>
        <v>0</v>
      </c>
      <c r="AN376" s="141"/>
      <c r="AO376" s="143">
        <f t="shared" si="603"/>
        <v>0</v>
      </c>
      <c r="AP376" s="208">
        <f t="shared" si="620"/>
        <v>0</v>
      </c>
      <c r="AQ376" s="11" t="str">
        <f t="shared" si="554"/>
        <v xml:space="preserve"> </v>
      </c>
      <c r="AR376" s="230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5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5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8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8" t="s">
        <v>148</v>
      </c>
      <c r="F377" s="237"/>
      <c r="G377" s="66"/>
      <c r="H377" s="72"/>
      <c r="I377" s="27"/>
      <c r="J377" s="195">
        <f>0%</f>
        <v>0</v>
      </c>
      <c r="K377" s="214">
        <f t="shared" si="614"/>
        <v>0</v>
      </c>
      <c r="L377" s="20">
        <f t="shared" si="591"/>
        <v>0</v>
      </c>
      <c r="M377" s="73">
        <f t="shared" si="592"/>
        <v>0</v>
      </c>
      <c r="N377" s="215">
        <f>100%</f>
        <v>1</v>
      </c>
      <c r="O377" s="194">
        <f t="shared" si="615"/>
        <v>0</v>
      </c>
      <c r="P377" s="141"/>
      <c r="Q377" s="20">
        <f t="shared" si="593"/>
        <v>0</v>
      </c>
      <c r="R377" s="142"/>
      <c r="S377" s="215">
        <f>100%</f>
        <v>1</v>
      </c>
      <c r="T377" s="194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5">
        <f t="shared" si="597"/>
        <v>0</v>
      </c>
      <c r="AD377" s="214">
        <f t="shared" si="617"/>
        <v>0</v>
      </c>
      <c r="AE377" s="20">
        <f t="shared" si="598"/>
        <v>0</v>
      </c>
      <c r="AF377" s="21">
        <f t="shared" si="599"/>
        <v>0</v>
      </c>
      <c r="AG377" s="215">
        <f t="shared" si="600"/>
        <v>1</v>
      </c>
      <c r="AH377" s="194">
        <f t="shared" si="618"/>
        <v>0</v>
      </c>
      <c r="AI377" s="141"/>
      <c r="AJ377" s="20">
        <f t="shared" si="601"/>
        <v>0</v>
      </c>
      <c r="AK377" s="142"/>
      <c r="AL377" s="215">
        <f t="shared" si="602"/>
        <v>1</v>
      </c>
      <c r="AM377" s="194">
        <f t="shared" si="619"/>
        <v>0</v>
      </c>
      <c r="AN377" s="141"/>
      <c r="AO377" s="143">
        <f t="shared" si="603"/>
        <v>0</v>
      </c>
      <c r="AP377" s="208">
        <f t="shared" si="620"/>
        <v>0</v>
      </c>
      <c r="AQ377" s="11" t="str">
        <f t="shared" si="554"/>
        <v xml:space="preserve"> </v>
      </c>
      <c r="AR377" s="230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5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5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8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8" t="s">
        <v>148</v>
      </c>
      <c r="F378" s="237"/>
      <c r="G378" s="66"/>
      <c r="H378" s="72"/>
      <c r="I378" s="27"/>
      <c r="J378" s="195">
        <f>0%</f>
        <v>0</v>
      </c>
      <c r="K378" s="214">
        <f t="shared" si="614"/>
        <v>0</v>
      </c>
      <c r="L378" s="20">
        <f t="shared" si="591"/>
        <v>0</v>
      </c>
      <c r="M378" s="73">
        <f t="shared" si="592"/>
        <v>0</v>
      </c>
      <c r="N378" s="215">
        <f>100%</f>
        <v>1</v>
      </c>
      <c r="O378" s="194">
        <f t="shared" si="615"/>
        <v>0</v>
      </c>
      <c r="P378" s="141"/>
      <c r="Q378" s="20">
        <f t="shared" si="593"/>
        <v>0</v>
      </c>
      <c r="R378" s="142"/>
      <c r="S378" s="215">
        <f>100%</f>
        <v>1</v>
      </c>
      <c r="T378" s="194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5">
        <f t="shared" si="597"/>
        <v>0</v>
      </c>
      <c r="AD378" s="214">
        <f t="shared" si="617"/>
        <v>0</v>
      </c>
      <c r="AE378" s="20">
        <f t="shared" si="598"/>
        <v>0</v>
      </c>
      <c r="AF378" s="21">
        <f t="shared" si="599"/>
        <v>0</v>
      </c>
      <c r="AG378" s="215">
        <f t="shared" si="600"/>
        <v>1</v>
      </c>
      <c r="AH378" s="194">
        <f t="shared" si="618"/>
        <v>0</v>
      </c>
      <c r="AI378" s="141"/>
      <c r="AJ378" s="20">
        <f t="shared" si="601"/>
        <v>0</v>
      </c>
      <c r="AK378" s="142"/>
      <c r="AL378" s="215">
        <f t="shared" si="602"/>
        <v>1</v>
      </c>
      <c r="AM378" s="194">
        <f t="shared" si="619"/>
        <v>0</v>
      </c>
      <c r="AN378" s="141"/>
      <c r="AO378" s="143">
        <f t="shared" si="603"/>
        <v>0</v>
      </c>
      <c r="AP378" s="208">
        <f t="shared" si="620"/>
        <v>0</v>
      </c>
      <c r="AQ378" s="11" t="str">
        <f t="shared" si="554"/>
        <v xml:space="preserve"> </v>
      </c>
      <c r="AR378" s="230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5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5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8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8" t="s">
        <v>148</v>
      </c>
      <c r="F379" s="237"/>
      <c r="G379" s="66"/>
      <c r="H379" s="72"/>
      <c r="I379" s="27"/>
      <c r="J379" s="195">
        <f>0%</f>
        <v>0</v>
      </c>
      <c r="K379" s="214">
        <f t="shared" si="614"/>
        <v>0</v>
      </c>
      <c r="L379" s="20">
        <f t="shared" si="591"/>
        <v>0</v>
      </c>
      <c r="M379" s="73">
        <f t="shared" si="592"/>
        <v>0</v>
      </c>
      <c r="N379" s="215">
        <f>100%</f>
        <v>1</v>
      </c>
      <c r="O379" s="194">
        <f t="shared" si="615"/>
        <v>0</v>
      </c>
      <c r="P379" s="141"/>
      <c r="Q379" s="20">
        <f t="shared" si="593"/>
        <v>0</v>
      </c>
      <c r="R379" s="142"/>
      <c r="S379" s="215">
        <f>100%</f>
        <v>1</v>
      </c>
      <c r="T379" s="194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5">
        <f t="shared" si="597"/>
        <v>0</v>
      </c>
      <c r="AD379" s="214">
        <f t="shared" si="617"/>
        <v>0</v>
      </c>
      <c r="AE379" s="20">
        <f t="shared" si="598"/>
        <v>0</v>
      </c>
      <c r="AF379" s="21">
        <f t="shared" si="599"/>
        <v>0</v>
      </c>
      <c r="AG379" s="215">
        <f t="shared" si="600"/>
        <v>1</v>
      </c>
      <c r="AH379" s="194">
        <f t="shared" si="618"/>
        <v>0</v>
      </c>
      <c r="AI379" s="141"/>
      <c r="AJ379" s="20">
        <f t="shared" si="601"/>
        <v>0</v>
      </c>
      <c r="AK379" s="142"/>
      <c r="AL379" s="215">
        <f t="shared" si="602"/>
        <v>1</v>
      </c>
      <c r="AM379" s="194">
        <f t="shared" si="619"/>
        <v>0</v>
      </c>
      <c r="AN379" s="141"/>
      <c r="AO379" s="143">
        <f t="shared" si="603"/>
        <v>0</v>
      </c>
      <c r="AP379" s="208">
        <f t="shared" si="620"/>
        <v>0</v>
      </c>
      <c r="AQ379" s="11" t="str">
        <f t="shared" si="554"/>
        <v xml:space="preserve"> </v>
      </c>
      <c r="AR379" s="230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5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5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8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8" t="s">
        <v>148</v>
      </c>
      <c r="F380" s="237"/>
      <c r="G380" s="66"/>
      <c r="H380" s="72"/>
      <c r="I380" s="27"/>
      <c r="J380" s="195">
        <f>0%</f>
        <v>0</v>
      </c>
      <c r="K380" s="214">
        <f t="shared" si="614"/>
        <v>0</v>
      </c>
      <c r="L380" s="20">
        <f t="shared" si="591"/>
        <v>0</v>
      </c>
      <c r="M380" s="73">
        <f t="shared" si="592"/>
        <v>0</v>
      </c>
      <c r="N380" s="215">
        <f>100%</f>
        <v>1</v>
      </c>
      <c r="O380" s="194">
        <f t="shared" si="615"/>
        <v>0</v>
      </c>
      <c r="P380" s="141"/>
      <c r="Q380" s="20">
        <f t="shared" si="593"/>
        <v>0</v>
      </c>
      <c r="R380" s="142"/>
      <c r="S380" s="215">
        <f>100%</f>
        <v>1</v>
      </c>
      <c r="T380" s="194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5">
        <f t="shared" si="597"/>
        <v>0</v>
      </c>
      <c r="AD380" s="214">
        <f t="shared" si="617"/>
        <v>0</v>
      </c>
      <c r="AE380" s="20">
        <f t="shared" si="598"/>
        <v>0</v>
      </c>
      <c r="AF380" s="21">
        <f t="shared" si="599"/>
        <v>0</v>
      </c>
      <c r="AG380" s="215">
        <f t="shared" si="600"/>
        <v>1</v>
      </c>
      <c r="AH380" s="194">
        <f t="shared" si="618"/>
        <v>0</v>
      </c>
      <c r="AI380" s="141"/>
      <c r="AJ380" s="20">
        <f t="shared" si="601"/>
        <v>0</v>
      </c>
      <c r="AK380" s="142"/>
      <c r="AL380" s="215">
        <f t="shared" si="602"/>
        <v>1</v>
      </c>
      <c r="AM380" s="194">
        <f t="shared" si="619"/>
        <v>0</v>
      </c>
      <c r="AN380" s="141"/>
      <c r="AO380" s="143">
        <f t="shared" si="603"/>
        <v>0</v>
      </c>
      <c r="AP380" s="208">
        <f t="shared" si="620"/>
        <v>0</v>
      </c>
      <c r="AQ380" s="11" t="str">
        <f t="shared" si="554"/>
        <v xml:space="preserve"> </v>
      </c>
      <c r="AR380" s="230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5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5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8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8" t="s">
        <v>148</v>
      </c>
      <c r="F381" s="237"/>
      <c r="G381" s="66"/>
      <c r="H381" s="72"/>
      <c r="I381" s="27"/>
      <c r="J381" s="195">
        <f>0%</f>
        <v>0</v>
      </c>
      <c r="K381" s="214">
        <f t="shared" si="614"/>
        <v>0</v>
      </c>
      <c r="L381" s="20">
        <f t="shared" si="591"/>
        <v>0</v>
      </c>
      <c r="M381" s="73">
        <f t="shared" si="592"/>
        <v>0</v>
      </c>
      <c r="N381" s="215">
        <f>100%</f>
        <v>1</v>
      </c>
      <c r="O381" s="194">
        <f t="shared" si="615"/>
        <v>0</v>
      </c>
      <c r="P381" s="141"/>
      <c r="Q381" s="20">
        <f t="shared" si="593"/>
        <v>0</v>
      </c>
      <c r="R381" s="142"/>
      <c r="S381" s="215">
        <f>100%</f>
        <v>1</v>
      </c>
      <c r="T381" s="194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5">
        <f t="shared" si="597"/>
        <v>0</v>
      </c>
      <c r="AD381" s="214">
        <f t="shared" si="617"/>
        <v>0</v>
      </c>
      <c r="AE381" s="20">
        <f t="shared" si="598"/>
        <v>0</v>
      </c>
      <c r="AF381" s="21">
        <f t="shared" si="599"/>
        <v>0</v>
      </c>
      <c r="AG381" s="215">
        <f t="shared" si="600"/>
        <v>1</v>
      </c>
      <c r="AH381" s="194">
        <f t="shared" si="618"/>
        <v>0</v>
      </c>
      <c r="AI381" s="141"/>
      <c r="AJ381" s="20">
        <f t="shared" si="601"/>
        <v>0</v>
      </c>
      <c r="AK381" s="142"/>
      <c r="AL381" s="215">
        <f t="shared" si="602"/>
        <v>1</v>
      </c>
      <c r="AM381" s="194">
        <f t="shared" si="619"/>
        <v>0</v>
      </c>
      <c r="AN381" s="141"/>
      <c r="AO381" s="143">
        <f t="shared" si="603"/>
        <v>0</v>
      </c>
      <c r="AP381" s="208">
        <f t="shared" si="620"/>
        <v>0</v>
      </c>
      <c r="AQ381" s="11" t="str">
        <f t="shared" si="554"/>
        <v xml:space="preserve"> </v>
      </c>
      <c r="AR381" s="230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5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5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8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8" t="s">
        <v>148</v>
      </c>
      <c r="F382" s="237"/>
      <c r="G382" s="66"/>
      <c r="H382" s="72"/>
      <c r="I382" s="27"/>
      <c r="J382" s="195">
        <f>0%</f>
        <v>0</v>
      </c>
      <c r="K382" s="214">
        <f t="shared" si="614"/>
        <v>0</v>
      </c>
      <c r="L382" s="20">
        <f t="shared" si="591"/>
        <v>0</v>
      </c>
      <c r="M382" s="73">
        <f t="shared" si="592"/>
        <v>0</v>
      </c>
      <c r="N382" s="215">
        <f>100%</f>
        <v>1</v>
      </c>
      <c r="O382" s="194">
        <f t="shared" si="615"/>
        <v>0</v>
      </c>
      <c r="P382" s="141"/>
      <c r="Q382" s="20">
        <f t="shared" si="593"/>
        <v>0</v>
      </c>
      <c r="R382" s="142"/>
      <c r="S382" s="215">
        <f>100%</f>
        <v>1</v>
      </c>
      <c r="T382" s="194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5">
        <f t="shared" si="597"/>
        <v>0</v>
      </c>
      <c r="AD382" s="214">
        <f t="shared" si="617"/>
        <v>0</v>
      </c>
      <c r="AE382" s="20">
        <f t="shared" si="598"/>
        <v>0</v>
      </c>
      <c r="AF382" s="21">
        <f t="shared" si="599"/>
        <v>0</v>
      </c>
      <c r="AG382" s="215">
        <f t="shared" si="600"/>
        <v>1</v>
      </c>
      <c r="AH382" s="194">
        <f t="shared" si="618"/>
        <v>0</v>
      </c>
      <c r="AI382" s="141"/>
      <c r="AJ382" s="20">
        <f t="shared" si="601"/>
        <v>0</v>
      </c>
      <c r="AK382" s="142"/>
      <c r="AL382" s="215">
        <f t="shared" si="602"/>
        <v>1</v>
      </c>
      <c r="AM382" s="194">
        <f t="shared" si="619"/>
        <v>0</v>
      </c>
      <c r="AN382" s="141"/>
      <c r="AO382" s="143">
        <f t="shared" si="603"/>
        <v>0</v>
      </c>
      <c r="AP382" s="208">
        <f t="shared" si="620"/>
        <v>0</v>
      </c>
      <c r="AQ382" s="11" t="str">
        <f t="shared" si="554"/>
        <v xml:space="preserve"> </v>
      </c>
      <c r="AR382" s="230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5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5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8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8" t="s">
        <v>148</v>
      </c>
      <c r="F383" s="237"/>
      <c r="G383" s="66"/>
      <c r="H383" s="72"/>
      <c r="I383" s="27"/>
      <c r="J383" s="195">
        <f>0%</f>
        <v>0</v>
      </c>
      <c r="K383" s="214">
        <f t="shared" si="614"/>
        <v>0</v>
      </c>
      <c r="L383" s="20">
        <f t="shared" si="591"/>
        <v>0</v>
      </c>
      <c r="M383" s="73">
        <f t="shared" si="592"/>
        <v>0</v>
      </c>
      <c r="N383" s="215">
        <f>100%</f>
        <v>1</v>
      </c>
      <c r="O383" s="194">
        <f t="shared" si="615"/>
        <v>0</v>
      </c>
      <c r="P383" s="141"/>
      <c r="Q383" s="20">
        <f t="shared" si="593"/>
        <v>0</v>
      </c>
      <c r="R383" s="142"/>
      <c r="S383" s="215">
        <f>100%</f>
        <v>1</v>
      </c>
      <c r="T383" s="194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5">
        <f t="shared" si="597"/>
        <v>0</v>
      </c>
      <c r="AD383" s="214">
        <f t="shared" si="617"/>
        <v>0</v>
      </c>
      <c r="AE383" s="20">
        <f t="shared" si="598"/>
        <v>0</v>
      </c>
      <c r="AF383" s="21">
        <f t="shared" si="599"/>
        <v>0</v>
      </c>
      <c r="AG383" s="215">
        <f t="shared" si="600"/>
        <v>1</v>
      </c>
      <c r="AH383" s="194">
        <f t="shared" si="618"/>
        <v>0</v>
      </c>
      <c r="AI383" s="141"/>
      <c r="AJ383" s="20">
        <f t="shared" si="601"/>
        <v>0</v>
      </c>
      <c r="AK383" s="142"/>
      <c r="AL383" s="215">
        <f t="shared" si="602"/>
        <v>1</v>
      </c>
      <c r="AM383" s="194">
        <f t="shared" si="619"/>
        <v>0</v>
      </c>
      <c r="AN383" s="141"/>
      <c r="AO383" s="143">
        <f t="shared" si="603"/>
        <v>0</v>
      </c>
      <c r="AP383" s="208">
        <f t="shared" si="620"/>
        <v>0</v>
      </c>
      <c r="AQ383" s="11" t="str">
        <f t="shared" si="554"/>
        <v xml:space="preserve"> </v>
      </c>
      <c r="AR383" s="230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5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5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8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8" t="s">
        <v>148</v>
      </c>
      <c r="F384" s="237"/>
      <c r="G384" s="66"/>
      <c r="H384" s="72"/>
      <c r="I384" s="27"/>
      <c r="J384" s="195">
        <f>0%</f>
        <v>0</v>
      </c>
      <c r="K384" s="214">
        <f t="shared" si="614"/>
        <v>0</v>
      </c>
      <c r="L384" s="20">
        <f t="shared" si="591"/>
        <v>0</v>
      </c>
      <c r="M384" s="73">
        <f t="shared" si="592"/>
        <v>0</v>
      </c>
      <c r="N384" s="215">
        <f>100%</f>
        <v>1</v>
      </c>
      <c r="O384" s="194">
        <f t="shared" si="615"/>
        <v>0</v>
      </c>
      <c r="P384" s="141"/>
      <c r="Q384" s="20">
        <f t="shared" si="593"/>
        <v>0</v>
      </c>
      <c r="R384" s="142"/>
      <c r="S384" s="215">
        <f>100%</f>
        <v>1</v>
      </c>
      <c r="T384" s="194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5">
        <f t="shared" si="597"/>
        <v>0</v>
      </c>
      <c r="AD384" s="214">
        <f t="shared" si="617"/>
        <v>0</v>
      </c>
      <c r="AE384" s="20">
        <f t="shared" si="598"/>
        <v>0</v>
      </c>
      <c r="AF384" s="21">
        <f t="shared" si="599"/>
        <v>0</v>
      </c>
      <c r="AG384" s="215">
        <f t="shared" si="600"/>
        <v>1</v>
      </c>
      <c r="AH384" s="194">
        <f t="shared" si="618"/>
        <v>0</v>
      </c>
      <c r="AI384" s="141"/>
      <c r="AJ384" s="20">
        <f t="shared" si="601"/>
        <v>0</v>
      </c>
      <c r="AK384" s="142"/>
      <c r="AL384" s="215">
        <f t="shared" si="602"/>
        <v>1</v>
      </c>
      <c r="AM384" s="194">
        <f t="shared" si="619"/>
        <v>0</v>
      </c>
      <c r="AN384" s="141"/>
      <c r="AO384" s="143">
        <f t="shared" si="603"/>
        <v>0</v>
      </c>
      <c r="AP384" s="208">
        <f t="shared" si="620"/>
        <v>0</v>
      </c>
      <c r="AQ384" s="11" t="str">
        <f t="shared" si="554"/>
        <v xml:space="preserve"> </v>
      </c>
      <c r="AR384" s="230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5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5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8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8" t="s">
        <v>148</v>
      </c>
      <c r="F385" s="237"/>
      <c r="G385" s="66"/>
      <c r="H385" s="72"/>
      <c r="I385" s="27"/>
      <c r="J385" s="195">
        <f>0%</f>
        <v>0</v>
      </c>
      <c r="K385" s="214">
        <f t="shared" si="614"/>
        <v>0</v>
      </c>
      <c r="L385" s="20">
        <f t="shared" si="591"/>
        <v>0</v>
      </c>
      <c r="M385" s="73">
        <f t="shared" si="592"/>
        <v>0</v>
      </c>
      <c r="N385" s="215">
        <f>100%</f>
        <v>1</v>
      </c>
      <c r="O385" s="194">
        <f t="shared" si="615"/>
        <v>0</v>
      </c>
      <c r="P385" s="141"/>
      <c r="Q385" s="20">
        <f t="shared" si="593"/>
        <v>0</v>
      </c>
      <c r="R385" s="142"/>
      <c r="S385" s="215">
        <f>100%</f>
        <v>1</v>
      </c>
      <c r="T385" s="194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5">
        <f t="shared" si="597"/>
        <v>0</v>
      </c>
      <c r="AD385" s="214">
        <f t="shared" si="617"/>
        <v>0</v>
      </c>
      <c r="AE385" s="20">
        <f t="shared" si="598"/>
        <v>0</v>
      </c>
      <c r="AF385" s="21">
        <f t="shared" si="599"/>
        <v>0</v>
      </c>
      <c r="AG385" s="215">
        <f t="shared" si="600"/>
        <v>1</v>
      </c>
      <c r="AH385" s="194">
        <f t="shared" si="618"/>
        <v>0</v>
      </c>
      <c r="AI385" s="141"/>
      <c r="AJ385" s="20">
        <f t="shared" si="601"/>
        <v>0</v>
      </c>
      <c r="AK385" s="142"/>
      <c r="AL385" s="215">
        <f t="shared" si="602"/>
        <v>1</v>
      </c>
      <c r="AM385" s="194">
        <f t="shared" si="619"/>
        <v>0</v>
      </c>
      <c r="AN385" s="141"/>
      <c r="AO385" s="143">
        <f t="shared" si="603"/>
        <v>0</v>
      </c>
      <c r="AP385" s="208">
        <f t="shared" si="620"/>
        <v>0</v>
      </c>
      <c r="AQ385" s="11" t="str">
        <f t="shared" si="554"/>
        <v xml:space="preserve"> </v>
      </c>
      <c r="AR385" s="230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5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5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8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8" t="s">
        <v>148</v>
      </c>
      <c r="F386" s="237"/>
      <c r="G386" s="66"/>
      <c r="H386" s="72"/>
      <c r="I386" s="27"/>
      <c r="J386" s="195">
        <f>0%</f>
        <v>0</v>
      </c>
      <c r="K386" s="214">
        <f t="shared" si="614"/>
        <v>0</v>
      </c>
      <c r="L386" s="20">
        <f t="shared" si="591"/>
        <v>0</v>
      </c>
      <c r="M386" s="73">
        <f t="shared" si="592"/>
        <v>0</v>
      </c>
      <c r="N386" s="215">
        <f>100%</f>
        <v>1</v>
      </c>
      <c r="O386" s="194">
        <f t="shared" si="615"/>
        <v>0</v>
      </c>
      <c r="P386" s="141"/>
      <c r="Q386" s="20">
        <f t="shared" si="593"/>
        <v>0</v>
      </c>
      <c r="R386" s="142"/>
      <c r="S386" s="215">
        <f>100%</f>
        <v>1</v>
      </c>
      <c r="T386" s="194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5">
        <f t="shared" si="597"/>
        <v>0</v>
      </c>
      <c r="AD386" s="214">
        <f t="shared" si="617"/>
        <v>0</v>
      </c>
      <c r="AE386" s="20">
        <f t="shared" si="598"/>
        <v>0</v>
      </c>
      <c r="AF386" s="21">
        <f t="shared" si="599"/>
        <v>0</v>
      </c>
      <c r="AG386" s="215">
        <f t="shared" si="600"/>
        <v>1</v>
      </c>
      <c r="AH386" s="194">
        <f t="shared" si="618"/>
        <v>0</v>
      </c>
      <c r="AI386" s="141"/>
      <c r="AJ386" s="20">
        <f t="shared" si="601"/>
        <v>0</v>
      </c>
      <c r="AK386" s="142"/>
      <c r="AL386" s="215">
        <f t="shared" si="602"/>
        <v>1</v>
      </c>
      <c r="AM386" s="194">
        <f t="shared" si="619"/>
        <v>0</v>
      </c>
      <c r="AN386" s="141"/>
      <c r="AO386" s="143">
        <f t="shared" si="603"/>
        <v>0</v>
      </c>
      <c r="AP386" s="208">
        <f t="shared" si="620"/>
        <v>0</v>
      </c>
      <c r="AQ386" s="11" t="str">
        <f t="shared" si="554"/>
        <v xml:space="preserve"> </v>
      </c>
      <c r="AR386" s="230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5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5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8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8" t="s">
        <v>148</v>
      </c>
      <c r="F387" s="237"/>
      <c r="G387" s="66"/>
      <c r="H387" s="72"/>
      <c r="I387" s="27"/>
      <c r="J387" s="195">
        <f>0%</f>
        <v>0</v>
      </c>
      <c r="K387" s="214">
        <f t="shared" si="614"/>
        <v>0</v>
      </c>
      <c r="L387" s="20">
        <f t="shared" si="591"/>
        <v>0</v>
      </c>
      <c r="M387" s="73">
        <f t="shared" si="592"/>
        <v>0</v>
      </c>
      <c r="N387" s="215">
        <f>100%</f>
        <v>1</v>
      </c>
      <c r="O387" s="194">
        <f t="shared" si="615"/>
        <v>0</v>
      </c>
      <c r="P387" s="141"/>
      <c r="Q387" s="20">
        <f t="shared" si="593"/>
        <v>0</v>
      </c>
      <c r="R387" s="142"/>
      <c r="S387" s="215">
        <f>100%</f>
        <v>1</v>
      </c>
      <c r="T387" s="194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5">
        <f t="shared" si="597"/>
        <v>0</v>
      </c>
      <c r="AD387" s="214">
        <f t="shared" si="617"/>
        <v>0</v>
      </c>
      <c r="AE387" s="20">
        <f t="shared" si="598"/>
        <v>0</v>
      </c>
      <c r="AF387" s="21">
        <f t="shared" si="599"/>
        <v>0</v>
      </c>
      <c r="AG387" s="215">
        <f t="shared" si="600"/>
        <v>1</v>
      </c>
      <c r="AH387" s="194">
        <f t="shared" si="618"/>
        <v>0</v>
      </c>
      <c r="AI387" s="141"/>
      <c r="AJ387" s="20">
        <f t="shared" si="601"/>
        <v>0</v>
      </c>
      <c r="AK387" s="142"/>
      <c r="AL387" s="215">
        <f t="shared" si="602"/>
        <v>1</v>
      </c>
      <c r="AM387" s="194">
        <f t="shared" si="619"/>
        <v>0</v>
      </c>
      <c r="AN387" s="141"/>
      <c r="AO387" s="143">
        <f t="shared" si="603"/>
        <v>0</v>
      </c>
      <c r="AP387" s="208">
        <f t="shared" si="620"/>
        <v>0</v>
      </c>
      <c r="AQ387" s="11" t="str">
        <f t="shared" si="554"/>
        <v xml:space="preserve"> </v>
      </c>
      <c r="AR387" s="230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5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5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8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8" t="s">
        <v>148</v>
      </c>
      <c r="F388" s="237"/>
      <c r="G388" s="66"/>
      <c r="H388" s="72"/>
      <c r="I388" s="27"/>
      <c r="J388" s="195">
        <f>0%</f>
        <v>0</v>
      </c>
      <c r="K388" s="214">
        <f t="shared" si="614"/>
        <v>0</v>
      </c>
      <c r="L388" s="20">
        <f t="shared" si="591"/>
        <v>0</v>
      </c>
      <c r="M388" s="73">
        <f t="shared" si="592"/>
        <v>0</v>
      </c>
      <c r="N388" s="215">
        <f>100%</f>
        <v>1</v>
      </c>
      <c r="O388" s="194">
        <f t="shared" si="615"/>
        <v>0</v>
      </c>
      <c r="P388" s="141"/>
      <c r="Q388" s="20">
        <f t="shared" si="593"/>
        <v>0</v>
      </c>
      <c r="R388" s="142"/>
      <c r="S388" s="215">
        <f>100%</f>
        <v>1</v>
      </c>
      <c r="T388" s="194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5">
        <f t="shared" si="597"/>
        <v>0</v>
      </c>
      <c r="AD388" s="214">
        <f t="shared" si="617"/>
        <v>0</v>
      </c>
      <c r="AE388" s="20">
        <f t="shared" si="598"/>
        <v>0</v>
      </c>
      <c r="AF388" s="21">
        <f t="shared" si="599"/>
        <v>0</v>
      </c>
      <c r="AG388" s="215">
        <f t="shared" si="600"/>
        <v>1</v>
      </c>
      <c r="AH388" s="194">
        <f t="shared" si="618"/>
        <v>0</v>
      </c>
      <c r="AI388" s="141"/>
      <c r="AJ388" s="20">
        <f t="shared" si="601"/>
        <v>0</v>
      </c>
      <c r="AK388" s="142"/>
      <c r="AL388" s="215">
        <f t="shared" si="602"/>
        <v>1</v>
      </c>
      <c r="AM388" s="194">
        <f t="shared" si="619"/>
        <v>0</v>
      </c>
      <c r="AN388" s="141"/>
      <c r="AO388" s="143">
        <f t="shared" si="603"/>
        <v>0</v>
      </c>
      <c r="AP388" s="208">
        <f>AH388-O388</f>
        <v>0</v>
      </c>
      <c r="AQ388" s="11" t="str">
        <f t="shared" si="554"/>
        <v xml:space="preserve"> </v>
      </c>
      <c r="AR388" s="230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5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5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8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306" t="s">
        <v>22</v>
      </c>
      <c r="E389" s="307"/>
      <c r="F389" s="308"/>
      <c r="G389" s="65"/>
      <c r="H389" s="70"/>
      <c r="I389" s="26"/>
      <c r="J389" s="26"/>
      <c r="K389" s="133"/>
      <c r="L389" s="5"/>
      <c r="M389" s="71">
        <f>O389+Q389</f>
        <v>0</v>
      </c>
      <c r="N389" s="216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6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6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6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9"/>
      <c r="AQ389" s="11" t="str">
        <f t="shared" si="554"/>
        <v xml:space="preserve"> </v>
      </c>
      <c r="AR389" s="230"/>
      <c r="AS389" s="23"/>
      <c r="AT389" s="26"/>
      <c r="AU389" s="26"/>
      <c r="AV389" s="5"/>
      <c r="AW389" s="6">
        <f>AY389+BA389</f>
        <v>0</v>
      </c>
      <c r="AX389" s="216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6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9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2" t="s">
        <v>148</v>
      </c>
      <c r="F390" s="302"/>
      <c r="G390" s="66"/>
      <c r="H390" s="72"/>
      <c r="I390" s="27"/>
      <c r="J390" s="195">
        <f>27%</f>
        <v>0.27</v>
      </c>
      <c r="K390" s="214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5">
        <f>100%</f>
        <v>1</v>
      </c>
      <c r="O390" s="194">
        <f>ROUND((M390*N390),0)</f>
        <v>0</v>
      </c>
      <c r="P390" s="141"/>
      <c r="Q390" s="20">
        <f t="shared" ref="Q390:Q409" si="627">M390-O390</f>
        <v>0</v>
      </c>
      <c r="R390" s="142"/>
      <c r="S390" s="215">
        <f>100%</f>
        <v>1</v>
      </c>
      <c r="T390" s="194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5">
        <f t="shared" ref="AC390:AC409" si="631">J390</f>
        <v>0.27</v>
      </c>
      <c r="AD390" s="214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5">
        <f t="shared" ref="AG390:AG409" si="634">N390</f>
        <v>1</v>
      </c>
      <c r="AH390" s="194">
        <f>ROUND((AF390*AG390),0)</f>
        <v>0</v>
      </c>
      <c r="AI390" s="141"/>
      <c r="AJ390" s="20">
        <f t="shared" ref="AJ390:AJ409" si="635">AF390-AH390</f>
        <v>0</v>
      </c>
      <c r="AK390" s="142"/>
      <c r="AL390" s="215">
        <f t="shared" ref="AL390:AL409" si="636">S390</f>
        <v>1</v>
      </c>
      <c r="AM390" s="194">
        <f>ROUND((AL390*AH390),0)</f>
        <v>0</v>
      </c>
      <c r="AN390" s="141"/>
      <c r="AO390" s="143">
        <f t="shared" ref="AO390:AO409" si="637">AH390-AM390</f>
        <v>0</v>
      </c>
      <c r="AP390" s="208">
        <f>AH390-O390</f>
        <v>0</v>
      </c>
      <c r="AQ390" s="11" t="str">
        <f t="shared" si="554"/>
        <v xml:space="preserve"> </v>
      </c>
      <c r="AR390" s="230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5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5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8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2" t="s">
        <v>148</v>
      </c>
      <c r="F391" s="302"/>
      <c r="G391" s="66"/>
      <c r="H391" s="72"/>
      <c r="I391" s="27"/>
      <c r="J391" s="195">
        <f>27%</f>
        <v>0.27</v>
      </c>
      <c r="K391" s="214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5">
        <f>100%</f>
        <v>1</v>
      </c>
      <c r="O391" s="194">
        <f t="shared" ref="O391:O409" si="649">ROUND((M391*N391),0)</f>
        <v>0</v>
      </c>
      <c r="P391" s="141"/>
      <c r="Q391" s="20">
        <f t="shared" si="627"/>
        <v>0</v>
      </c>
      <c r="R391" s="142"/>
      <c r="S391" s="215">
        <f>100%</f>
        <v>1</v>
      </c>
      <c r="T391" s="194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5">
        <f t="shared" si="631"/>
        <v>0.27</v>
      </c>
      <c r="AD391" s="214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5">
        <f t="shared" si="634"/>
        <v>1</v>
      </c>
      <c r="AH391" s="194">
        <f t="shared" ref="AH391:AH409" si="652">ROUND((AF391*AG391),0)</f>
        <v>0</v>
      </c>
      <c r="AI391" s="141"/>
      <c r="AJ391" s="20">
        <f t="shared" si="635"/>
        <v>0</v>
      </c>
      <c r="AK391" s="142"/>
      <c r="AL391" s="215">
        <f t="shared" si="636"/>
        <v>1</v>
      </c>
      <c r="AM391" s="194">
        <f t="shared" ref="AM391:AM409" si="653">ROUND((AL391*AH391),0)</f>
        <v>0</v>
      </c>
      <c r="AN391" s="141"/>
      <c r="AO391" s="143">
        <f t="shared" si="637"/>
        <v>0</v>
      </c>
      <c r="AP391" s="208">
        <f t="shared" ref="AP391:AP408" si="654">AH391-O391</f>
        <v>0</v>
      </c>
      <c r="AQ391" s="11" t="str">
        <f t="shared" si="554"/>
        <v xml:space="preserve"> </v>
      </c>
      <c r="AR391" s="230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5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5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8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2" t="s">
        <v>148</v>
      </c>
      <c r="F392" s="302"/>
      <c r="G392" s="66"/>
      <c r="H392" s="72"/>
      <c r="I392" s="27"/>
      <c r="J392" s="195">
        <f>27%</f>
        <v>0.27</v>
      </c>
      <c r="K392" s="214">
        <f t="shared" si="648"/>
        <v>0</v>
      </c>
      <c r="L392" s="20">
        <f t="shared" si="625"/>
        <v>0</v>
      </c>
      <c r="M392" s="73">
        <f t="shared" si="626"/>
        <v>0</v>
      </c>
      <c r="N392" s="215">
        <f>100%</f>
        <v>1</v>
      </c>
      <c r="O392" s="194">
        <f t="shared" si="649"/>
        <v>0</v>
      </c>
      <c r="P392" s="141"/>
      <c r="Q392" s="20">
        <f t="shared" si="627"/>
        <v>0</v>
      </c>
      <c r="R392" s="142"/>
      <c r="S392" s="215">
        <f>100%</f>
        <v>1</v>
      </c>
      <c r="T392" s="194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5">
        <f t="shared" si="631"/>
        <v>0.27</v>
      </c>
      <c r="AD392" s="214">
        <f t="shared" si="651"/>
        <v>0</v>
      </c>
      <c r="AE392" s="20">
        <f t="shared" si="632"/>
        <v>0</v>
      </c>
      <c r="AF392" s="21">
        <f t="shared" si="633"/>
        <v>0</v>
      </c>
      <c r="AG392" s="215">
        <f t="shared" si="634"/>
        <v>1</v>
      </c>
      <c r="AH392" s="194">
        <f t="shared" si="652"/>
        <v>0</v>
      </c>
      <c r="AI392" s="141"/>
      <c r="AJ392" s="20">
        <f t="shared" si="635"/>
        <v>0</v>
      </c>
      <c r="AK392" s="142"/>
      <c r="AL392" s="215">
        <f t="shared" si="636"/>
        <v>1</v>
      </c>
      <c r="AM392" s="194">
        <f t="shared" si="653"/>
        <v>0</v>
      </c>
      <c r="AN392" s="141"/>
      <c r="AO392" s="143">
        <f t="shared" si="637"/>
        <v>0</v>
      </c>
      <c r="AP392" s="208">
        <f t="shared" si="654"/>
        <v>0</v>
      </c>
      <c r="AQ392" s="11" t="str">
        <f t="shared" si="554"/>
        <v xml:space="preserve"> </v>
      </c>
      <c r="AR392" s="230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5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5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8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2" t="s">
        <v>148</v>
      </c>
      <c r="F393" s="302"/>
      <c r="G393" s="66"/>
      <c r="H393" s="72"/>
      <c r="I393" s="27"/>
      <c r="J393" s="195">
        <f>27%</f>
        <v>0.27</v>
      </c>
      <c r="K393" s="214">
        <f t="shared" si="648"/>
        <v>0</v>
      </c>
      <c r="L393" s="20">
        <f t="shared" si="625"/>
        <v>0</v>
      </c>
      <c r="M393" s="73">
        <f t="shared" si="626"/>
        <v>0</v>
      </c>
      <c r="N393" s="215">
        <f>100%</f>
        <v>1</v>
      </c>
      <c r="O393" s="194">
        <f t="shared" si="649"/>
        <v>0</v>
      </c>
      <c r="P393" s="141"/>
      <c r="Q393" s="20">
        <f t="shared" si="627"/>
        <v>0</v>
      </c>
      <c r="R393" s="142"/>
      <c r="S393" s="215">
        <f>100%</f>
        <v>1</v>
      </c>
      <c r="T393" s="194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5">
        <f t="shared" si="631"/>
        <v>0.27</v>
      </c>
      <c r="AD393" s="214">
        <f t="shared" si="651"/>
        <v>0</v>
      </c>
      <c r="AE393" s="20">
        <f t="shared" si="632"/>
        <v>0</v>
      </c>
      <c r="AF393" s="21">
        <f t="shared" si="633"/>
        <v>0</v>
      </c>
      <c r="AG393" s="215">
        <f t="shared" si="634"/>
        <v>1</v>
      </c>
      <c r="AH393" s="194">
        <f t="shared" si="652"/>
        <v>0</v>
      </c>
      <c r="AI393" s="141"/>
      <c r="AJ393" s="20">
        <f t="shared" si="635"/>
        <v>0</v>
      </c>
      <c r="AK393" s="142"/>
      <c r="AL393" s="215">
        <f t="shared" si="636"/>
        <v>1</v>
      </c>
      <c r="AM393" s="194">
        <f t="shared" si="653"/>
        <v>0</v>
      </c>
      <c r="AN393" s="141"/>
      <c r="AO393" s="143">
        <f t="shared" si="637"/>
        <v>0</v>
      </c>
      <c r="AP393" s="208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30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5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5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8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2" t="s">
        <v>148</v>
      </c>
      <c r="F394" s="302"/>
      <c r="G394" s="66"/>
      <c r="H394" s="72"/>
      <c r="I394" s="27"/>
      <c r="J394" s="195">
        <f>27%</f>
        <v>0.27</v>
      </c>
      <c r="K394" s="214">
        <f t="shared" si="648"/>
        <v>0</v>
      </c>
      <c r="L394" s="20">
        <f t="shared" si="625"/>
        <v>0</v>
      </c>
      <c r="M394" s="73">
        <f t="shared" si="626"/>
        <v>0</v>
      </c>
      <c r="N394" s="215">
        <f>100%</f>
        <v>1</v>
      </c>
      <c r="O394" s="194">
        <f t="shared" si="649"/>
        <v>0</v>
      </c>
      <c r="P394" s="141"/>
      <c r="Q394" s="20">
        <f t="shared" si="627"/>
        <v>0</v>
      </c>
      <c r="R394" s="142"/>
      <c r="S394" s="215">
        <f>100%</f>
        <v>1</v>
      </c>
      <c r="T394" s="194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5">
        <f t="shared" si="631"/>
        <v>0.27</v>
      </c>
      <c r="AD394" s="214">
        <f t="shared" si="651"/>
        <v>0</v>
      </c>
      <c r="AE394" s="20">
        <f t="shared" si="632"/>
        <v>0</v>
      </c>
      <c r="AF394" s="21">
        <f t="shared" si="633"/>
        <v>0</v>
      </c>
      <c r="AG394" s="215">
        <f t="shared" si="634"/>
        <v>1</v>
      </c>
      <c r="AH394" s="194">
        <f t="shared" si="652"/>
        <v>0</v>
      </c>
      <c r="AI394" s="141"/>
      <c r="AJ394" s="20">
        <f t="shared" si="635"/>
        <v>0</v>
      </c>
      <c r="AK394" s="142"/>
      <c r="AL394" s="215">
        <f t="shared" si="636"/>
        <v>1</v>
      </c>
      <c r="AM394" s="194">
        <f t="shared" si="653"/>
        <v>0</v>
      </c>
      <c r="AN394" s="141"/>
      <c r="AO394" s="143">
        <f t="shared" si="637"/>
        <v>0</v>
      </c>
      <c r="AP394" s="208">
        <f t="shared" si="654"/>
        <v>0</v>
      </c>
      <c r="AQ394" s="11" t="str">
        <f t="shared" si="658"/>
        <v xml:space="preserve"> </v>
      </c>
      <c r="AR394" s="230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5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5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8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2" t="s">
        <v>148</v>
      </c>
      <c r="F395" s="302"/>
      <c r="G395" s="66"/>
      <c r="H395" s="72"/>
      <c r="I395" s="27"/>
      <c r="J395" s="195">
        <f>27%</f>
        <v>0.27</v>
      </c>
      <c r="K395" s="214">
        <f t="shared" si="648"/>
        <v>0</v>
      </c>
      <c r="L395" s="20">
        <f t="shared" si="625"/>
        <v>0</v>
      </c>
      <c r="M395" s="73">
        <f t="shared" si="626"/>
        <v>0</v>
      </c>
      <c r="N395" s="215">
        <f>100%</f>
        <v>1</v>
      </c>
      <c r="O395" s="194">
        <f t="shared" si="649"/>
        <v>0</v>
      </c>
      <c r="P395" s="141"/>
      <c r="Q395" s="20">
        <f t="shared" si="627"/>
        <v>0</v>
      </c>
      <c r="R395" s="142"/>
      <c r="S395" s="215">
        <f>100%</f>
        <v>1</v>
      </c>
      <c r="T395" s="194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5">
        <f t="shared" si="631"/>
        <v>0.27</v>
      </c>
      <c r="AD395" s="214">
        <f t="shared" si="651"/>
        <v>0</v>
      </c>
      <c r="AE395" s="20">
        <f t="shared" si="632"/>
        <v>0</v>
      </c>
      <c r="AF395" s="21">
        <f t="shared" si="633"/>
        <v>0</v>
      </c>
      <c r="AG395" s="215">
        <f t="shared" si="634"/>
        <v>1</v>
      </c>
      <c r="AH395" s="194">
        <f t="shared" si="652"/>
        <v>0</v>
      </c>
      <c r="AI395" s="141"/>
      <c r="AJ395" s="20">
        <f t="shared" si="635"/>
        <v>0</v>
      </c>
      <c r="AK395" s="142"/>
      <c r="AL395" s="215">
        <f t="shared" si="636"/>
        <v>1</v>
      </c>
      <c r="AM395" s="194">
        <f t="shared" si="653"/>
        <v>0</v>
      </c>
      <c r="AN395" s="141"/>
      <c r="AO395" s="143">
        <f t="shared" si="637"/>
        <v>0</v>
      </c>
      <c r="AP395" s="208">
        <f t="shared" si="654"/>
        <v>0</v>
      </c>
      <c r="AQ395" s="11" t="str">
        <f t="shared" si="658"/>
        <v xml:space="preserve"> </v>
      </c>
      <c r="AR395" s="230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5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5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8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2" t="s">
        <v>148</v>
      </c>
      <c r="F396" s="302"/>
      <c r="G396" s="66"/>
      <c r="H396" s="72"/>
      <c r="I396" s="27"/>
      <c r="J396" s="195">
        <f>27%</f>
        <v>0.27</v>
      </c>
      <c r="K396" s="214">
        <f t="shared" si="648"/>
        <v>0</v>
      </c>
      <c r="L396" s="20">
        <f t="shared" si="625"/>
        <v>0</v>
      </c>
      <c r="M396" s="73">
        <f t="shared" si="626"/>
        <v>0</v>
      </c>
      <c r="N396" s="215">
        <f>100%</f>
        <v>1</v>
      </c>
      <c r="O396" s="194">
        <f t="shared" si="649"/>
        <v>0</v>
      </c>
      <c r="P396" s="141"/>
      <c r="Q396" s="20">
        <f t="shared" si="627"/>
        <v>0</v>
      </c>
      <c r="R396" s="142"/>
      <c r="S396" s="215">
        <f>100%</f>
        <v>1</v>
      </c>
      <c r="T396" s="194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5">
        <f t="shared" si="631"/>
        <v>0.27</v>
      </c>
      <c r="AD396" s="214">
        <f t="shared" si="651"/>
        <v>0</v>
      </c>
      <c r="AE396" s="20">
        <f t="shared" si="632"/>
        <v>0</v>
      </c>
      <c r="AF396" s="21">
        <f t="shared" si="633"/>
        <v>0</v>
      </c>
      <c r="AG396" s="215">
        <f t="shared" si="634"/>
        <v>1</v>
      </c>
      <c r="AH396" s="194">
        <f t="shared" si="652"/>
        <v>0</v>
      </c>
      <c r="AI396" s="141"/>
      <c r="AJ396" s="20">
        <f t="shared" si="635"/>
        <v>0</v>
      </c>
      <c r="AK396" s="142"/>
      <c r="AL396" s="215">
        <f t="shared" si="636"/>
        <v>1</v>
      </c>
      <c r="AM396" s="194">
        <f t="shared" si="653"/>
        <v>0</v>
      </c>
      <c r="AN396" s="141"/>
      <c r="AO396" s="143">
        <f t="shared" si="637"/>
        <v>0</v>
      </c>
      <c r="AP396" s="208">
        <f t="shared" si="654"/>
        <v>0</v>
      </c>
      <c r="AQ396" s="11" t="str">
        <f t="shared" si="658"/>
        <v xml:space="preserve"> </v>
      </c>
      <c r="AR396" s="230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5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5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8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2" t="s">
        <v>148</v>
      </c>
      <c r="F397" s="302"/>
      <c r="G397" s="66"/>
      <c r="H397" s="72"/>
      <c r="I397" s="27"/>
      <c r="J397" s="195">
        <f>27%</f>
        <v>0.27</v>
      </c>
      <c r="K397" s="214">
        <f t="shared" si="648"/>
        <v>0</v>
      </c>
      <c r="L397" s="20">
        <f t="shared" si="625"/>
        <v>0</v>
      </c>
      <c r="M397" s="73">
        <f t="shared" si="626"/>
        <v>0</v>
      </c>
      <c r="N397" s="215">
        <f>100%</f>
        <v>1</v>
      </c>
      <c r="O397" s="194">
        <f t="shared" si="649"/>
        <v>0</v>
      </c>
      <c r="P397" s="141"/>
      <c r="Q397" s="20">
        <f t="shared" si="627"/>
        <v>0</v>
      </c>
      <c r="R397" s="142"/>
      <c r="S397" s="215">
        <f>100%</f>
        <v>1</v>
      </c>
      <c r="T397" s="194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5">
        <f t="shared" si="631"/>
        <v>0.27</v>
      </c>
      <c r="AD397" s="214">
        <f t="shared" si="651"/>
        <v>0</v>
      </c>
      <c r="AE397" s="20">
        <f t="shared" si="632"/>
        <v>0</v>
      </c>
      <c r="AF397" s="21">
        <f t="shared" si="633"/>
        <v>0</v>
      </c>
      <c r="AG397" s="215">
        <f t="shared" si="634"/>
        <v>1</v>
      </c>
      <c r="AH397" s="194">
        <f t="shared" si="652"/>
        <v>0</v>
      </c>
      <c r="AI397" s="141"/>
      <c r="AJ397" s="20">
        <f t="shared" si="635"/>
        <v>0</v>
      </c>
      <c r="AK397" s="142"/>
      <c r="AL397" s="215">
        <f t="shared" si="636"/>
        <v>1</v>
      </c>
      <c r="AM397" s="194">
        <f t="shared" si="653"/>
        <v>0</v>
      </c>
      <c r="AN397" s="141"/>
      <c r="AO397" s="143">
        <f t="shared" si="637"/>
        <v>0</v>
      </c>
      <c r="AP397" s="208">
        <f t="shared" si="654"/>
        <v>0</v>
      </c>
      <c r="AQ397" s="11" t="str">
        <f t="shared" si="658"/>
        <v xml:space="preserve"> </v>
      </c>
      <c r="AR397" s="230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5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5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8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2" t="s">
        <v>148</v>
      </c>
      <c r="F398" s="302"/>
      <c r="G398" s="66"/>
      <c r="H398" s="72"/>
      <c r="I398" s="27"/>
      <c r="J398" s="195">
        <f>27%</f>
        <v>0.27</v>
      </c>
      <c r="K398" s="214">
        <f t="shared" si="648"/>
        <v>0</v>
      </c>
      <c r="L398" s="20">
        <f t="shared" si="625"/>
        <v>0</v>
      </c>
      <c r="M398" s="73">
        <f t="shared" si="626"/>
        <v>0</v>
      </c>
      <c r="N398" s="215">
        <f>100%</f>
        <v>1</v>
      </c>
      <c r="O398" s="194">
        <f t="shared" si="649"/>
        <v>0</v>
      </c>
      <c r="P398" s="141"/>
      <c r="Q398" s="20">
        <f t="shared" si="627"/>
        <v>0</v>
      </c>
      <c r="R398" s="142"/>
      <c r="S398" s="215">
        <f>100%</f>
        <v>1</v>
      </c>
      <c r="T398" s="194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5">
        <f t="shared" si="631"/>
        <v>0.27</v>
      </c>
      <c r="AD398" s="214">
        <f t="shared" si="651"/>
        <v>0</v>
      </c>
      <c r="AE398" s="20">
        <f t="shared" si="632"/>
        <v>0</v>
      </c>
      <c r="AF398" s="21">
        <f t="shared" si="633"/>
        <v>0</v>
      </c>
      <c r="AG398" s="215">
        <f t="shared" si="634"/>
        <v>1</v>
      </c>
      <c r="AH398" s="194">
        <f t="shared" si="652"/>
        <v>0</v>
      </c>
      <c r="AI398" s="141"/>
      <c r="AJ398" s="20">
        <f t="shared" si="635"/>
        <v>0</v>
      </c>
      <c r="AK398" s="142"/>
      <c r="AL398" s="215">
        <f t="shared" si="636"/>
        <v>1</v>
      </c>
      <c r="AM398" s="194">
        <f t="shared" si="653"/>
        <v>0</v>
      </c>
      <c r="AN398" s="141"/>
      <c r="AO398" s="143">
        <f t="shared" si="637"/>
        <v>0</v>
      </c>
      <c r="AP398" s="208">
        <f t="shared" si="654"/>
        <v>0</v>
      </c>
      <c r="AQ398" s="11" t="str">
        <f t="shared" si="658"/>
        <v xml:space="preserve"> </v>
      </c>
      <c r="AR398" s="230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5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5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8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2" t="s">
        <v>148</v>
      </c>
      <c r="F399" s="302"/>
      <c r="G399" s="66"/>
      <c r="H399" s="72"/>
      <c r="I399" s="27"/>
      <c r="J399" s="195">
        <f>27%</f>
        <v>0.27</v>
      </c>
      <c r="K399" s="214">
        <f t="shared" si="648"/>
        <v>0</v>
      </c>
      <c r="L399" s="20">
        <f t="shared" si="625"/>
        <v>0</v>
      </c>
      <c r="M399" s="73">
        <f t="shared" si="626"/>
        <v>0</v>
      </c>
      <c r="N399" s="215">
        <f>100%</f>
        <v>1</v>
      </c>
      <c r="O399" s="194">
        <f t="shared" si="649"/>
        <v>0</v>
      </c>
      <c r="P399" s="141"/>
      <c r="Q399" s="20">
        <f t="shared" si="627"/>
        <v>0</v>
      </c>
      <c r="R399" s="142"/>
      <c r="S399" s="215">
        <f>100%</f>
        <v>1</v>
      </c>
      <c r="T399" s="194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5">
        <f t="shared" si="631"/>
        <v>0.27</v>
      </c>
      <c r="AD399" s="214">
        <f t="shared" si="651"/>
        <v>0</v>
      </c>
      <c r="AE399" s="20">
        <f t="shared" si="632"/>
        <v>0</v>
      </c>
      <c r="AF399" s="21">
        <f t="shared" si="633"/>
        <v>0</v>
      </c>
      <c r="AG399" s="215">
        <f t="shared" si="634"/>
        <v>1</v>
      </c>
      <c r="AH399" s="194">
        <f t="shared" si="652"/>
        <v>0</v>
      </c>
      <c r="AI399" s="141"/>
      <c r="AJ399" s="20">
        <f t="shared" si="635"/>
        <v>0</v>
      </c>
      <c r="AK399" s="142"/>
      <c r="AL399" s="215">
        <f t="shared" si="636"/>
        <v>1</v>
      </c>
      <c r="AM399" s="194">
        <f t="shared" si="653"/>
        <v>0</v>
      </c>
      <c r="AN399" s="141"/>
      <c r="AO399" s="143">
        <f t="shared" si="637"/>
        <v>0</v>
      </c>
      <c r="AP399" s="208">
        <f t="shared" si="654"/>
        <v>0</v>
      </c>
      <c r="AQ399" s="11" t="str">
        <f t="shared" si="658"/>
        <v xml:space="preserve"> </v>
      </c>
      <c r="AR399" s="230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5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5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8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2" t="s">
        <v>148</v>
      </c>
      <c r="F400" s="302"/>
      <c r="G400" s="66"/>
      <c r="H400" s="72"/>
      <c r="I400" s="27"/>
      <c r="J400" s="195">
        <f>27%</f>
        <v>0.27</v>
      </c>
      <c r="K400" s="214">
        <f t="shared" si="648"/>
        <v>0</v>
      </c>
      <c r="L400" s="20">
        <f t="shared" si="625"/>
        <v>0</v>
      </c>
      <c r="M400" s="73">
        <f t="shared" si="626"/>
        <v>0</v>
      </c>
      <c r="N400" s="215">
        <f>100%</f>
        <v>1</v>
      </c>
      <c r="O400" s="194">
        <f t="shared" si="649"/>
        <v>0</v>
      </c>
      <c r="P400" s="141"/>
      <c r="Q400" s="20">
        <f t="shared" si="627"/>
        <v>0</v>
      </c>
      <c r="R400" s="142"/>
      <c r="S400" s="215">
        <f>100%</f>
        <v>1</v>
      </c>
      <c r="T400" s="194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5">
        <f t="shared" si="631"/>
        <v>0.27</v>
      </c>
      <c r="AD400" s="214">
        <f t="shared" si="651"/>
        <v>0</v>
      </c>
      <c r="AE400" s="20">
        <f t="shared" si="632"/>
        <v>0</v>
      </c>
      <c r="AF400" s="21">
        <f t="shared" si="633"/>
        <v>0</v>
      </c>
      <c r="AG400" s="215">
        <f t="shared" si="634"/>
        <v>1</v>
      </c>
      <c r="AH400" s="194">
        <f t="shared" si="652"/>
        <v>0</v>
      </c>
      <c r="AI400" s="141"/>
      <c r="AJ400" s="20">
        <f t="shared" si="635"/>
        <v>0</v>
      </c>
      <c r="AK400" s="142"/>
      <c r="AL400" s="215">
        <f t="shared" si="636"/>
        <v>1</v>
      </c>
      <c r="AM400" s="194">
        <f t="shared" si="653"/>
        <v>0</v>
      </c>
      <c r="AN400" s="141"/>
      <c r="AO400" s="143">
        <f t="shared" si="637"/>
        <v>0</v>
      </c>
      <c r="AP400" s="208">
        <f t="shared" si="654"/>
        <v>0</v>
      </c>
      <c r="AQ400" s="11" t="str">
        <f t="shared" si="658"/>
        <v xml:space="preserve"> </v>
      </c>
      <c r="AR400" s="230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5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5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8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2" t="s">
        <v>148</v>
      </c>
      <c r="F401" s="302"/>
      <c r="G401" s="66"/>
      <c r="H401" s="72"/>
      <c r="I401" s="27"/>
      <c r="J401" s="195">
        <f>27%</f>
        <v>0.27</v>
      </c>
      <c r="K401" s="214">
        <f t="shared" si="648"/>
        <v>0</v>
      </c>
      <c r="L401" s="20">
        <f t="shared" si="625"/>
        <v>0</v>
      </c>
      <c r="M401" s="73">
        <f t="shared" si="626"/>
        <v>0</v>
      </c>
      <c r="N401" s="215">
        <f>100%</f>
        <v>1</v>
      </c>
      <c r="O401" s="194">
        <f t="shared" si="649"/>
        <v>0</v>
      </c>
      <c r="P401" s="141"/>
      <c r="Q401" s="20">
        <f t="shared" si="627"/>
        <v>0</v>
      </c>
      <c r="R401" s="142"/>
      <c r="S401" s="215">
        <f>100%</f>
        <v>1</v>
      </c>
      <c r="T401" s="194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5">
        <f t="shared" si="631"/>
        <v>0.27</v>
      </c>
      <c r="AD401" s="214">
        <f t="shared" si="651"/>
        <v>0</v>
      </c>
      <c r="AE401" s="20">
        <f t="shared" si="632"/>
        <v>0</v>
      </c>
      <c r="AF401" s="21">
        <f t="shared" si="633"/>
        <v>0</v>
      </c>
      <c r="AG401" s="215">
        <f t="shared" si="634"/>
        <v>1</v>
      </c>
      <c r="AH401" s="194">
        <f t="shared" si="652"/>
        <v>0</v>
      </c>
      <c r="AI401" s="141"/>
      <c r="AJ401" s="20">
        <f t="shared" si="635"/>
        <v>0</v>
      </c>
      <c r="AK401" s="142"/>
      <c r="AL401" s="215">
        <f t="shared" si="636"/>
        <v>1</v>
      </c>
      <c r="AM401" s="194">
        <f t="shared" si="653"/>
        <v>0</v>
      </c>
      <c r="AN401" s="141"/>
      <c r="AO401" s="143">
        <f t="shared" si="637"/>
        <v>0</v>
      </c>
      <c r="AP401" s="208">
        <f t="shared" si="654"/>
        <v>0</v>
      </c>
      <c r="AQ401" s="11" t="str">
        <f t="shared" si="658"/>
        <v xml:space="preserve"> </v>
      </c>
      <c r="AR401" s="230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5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5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8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2" t="s">
        <v>148</v>
      </c>
      <c r="F402" s="302"/>
      <c r="G402" s="66"/>
      <c r="H402" s="72"/>
      <c r="I402" s="27"/>
      <c r="J402" s="195">
        <f>27%</f>
        <v>0.27</v>
      </c>
      <c r="K402" s="214">
        <f t="shared" si="648"/>
        <v>0</v>
      </c>
      <c r="L402" s="20">
        <f t="shared" si="625"/>
        <v>0</v>
      </c>
      <c r="M402" s="73">
        <f t="shared" si="626"/>
        <v>0</v>
      </c>
      <c r="N402" s="215">
        <f>100%</f>
        <v>1</v>
      </c>
      <c r="O402" s="194">
        <f t="shared" si="649"/>
        <v>0</v>
      </c>
      <c r="P402" s="141"/>
      <c r="Q402" s="20">
        <f t="shared" si="627"/>
        <v>0</v>
      </c>
      <c r="R402" s="142"/>
      <c r="S402" s="215">
        <f>100%</f>
        <v>1</v>
      </c>
      <c r="T402" s="194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5">
        <f t="shared" si="631"/>
        <v>0.27</v>
      </c>
      <c r="AD402" s="214">
        <f t="shared" si="651"/>
        <v>0</v>
      </c>
      <c r="AE402" s="20">
        <f t="shared" si="632"/>
        <v>0</v>
      </c>
      <c r="AF402" s="21">
        <f t="shared" si="633"/>
        <v>0</v>
      </c>
      <c r="AG402" s="215">
        <f t="shared" si="634"/>
        <v>1</v>
      </c>
      <c r="AH402" s="194">
        <f t="shared" si="652"/>
        <v>0</v>
      </c>
      <c r="AI402" s="141"/>
      <c r="AJ402" s="20">
        <f t="shared" si="635"/>
        <v>0</v>
      </c>
      <c r="AK402" s="142"/>
      <c r="AL402" s="215">
        <f t="shared" si="636"/>
        <v>1</v>
      </c>
      <c r="AM402" s="194">
        <f t="shared" si="653"/>
        <v>0</v>
      </c>
      <c r="AN402" s="141"/>
      <c r="AO402" s="143">
        <f t="shared" si="637"/>
        <v>0</v>
      </c>
      <c r="AP402" s="208">
        <f t="shared" si="654"/>
        <v>0</v>
      </c>
      <c r="AQ402" s="11" t="str">
        <f t="shared" si="658"/>
        <v xml:space="preserve"> </v>
      </c>
      <c r="AR402" s="230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5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5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8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2" t="s">
        <v>148</v>
      </c>
      <c r="F403" s="302"/>
      <c r="G403" s="66"/>
      <c r="H403" s="72"/>
      <c r="I403" s="27"/>
      <c r="J403" s="195">
        <f>27%</f>
        <v>0.27</v>
      </c>
      <c r="K403" s="214">
        <f t="shared" si="648"/>
        <v>0</v>
      </c>
      <c r="L403" s="20">
        <f t="shared" si="625"/>
        <v>0</v>
      </c>
      <c r="M403" s="73">
        <f t="shared" si="626"/>
        <v>0</v>
      </c>
      <c r="N403" s="215">
        <f>100%</f>
        <v>1</v>
      </c>
      <c r="O403" s="194">
        <f t="shared" si="649"/>
        <v>0</v>
      </c>
      <c r="P403" s="141"/>
      <c r="Q403" s="20">
        <f t="shared" si="627"/>
        <v>0</v>
      </c>
      <c r="R403" s="142"/>
      <c r="S403" s="215">
        <f>100%</f>
        <v>1</v>
      </c>
      <c r="T403" s="194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5">
        <f t="shared" si="631"/>
        <v>0.27</v>
      </c>
      <c r="AD403" s="214">
        <f t="shared" si="651"/>
        <v>0</v>
      </c>
      <c r="AE403" s="20">
        <f t="shared" si="632"/>
        <v>0</v>
      </c>
      <c r="AF403" s="21">
        <f t="shared" si="633"/>
        <v>0</v>
      </c>
      <c r="AG403" s="215">
        <f t="shared" si="634"/>
        <v>1</v>
      </c>
      <c r="AH403" s="194">
        <f t="shared" si="652"/>
        <v>0</v>
      </c>
      <c r="AI403" s="141"/>
      <c r="AJ403" s="20">
        <f t="shared" si="635"/>
        <v>0</v>
      </c>
      <c r="AK403" s="142"/>
      <c r="AL403" s="215">
        <f t="shared" si="636"/>
        <v>1</v>
      </c>
      <c r="AM403" s="194">
        <f t="shared" si="653"/>
        <v>0</v>
      </c>
      <c r="AN403" s="141"/>
      <c r="AO403" s="143">
        <f t="shared" si="637"/>
        <v>0</v>
      </c>
      <c r="AP403" s="208">
        <f t="shared" si="654"/>
        <v>0</v>
      </c>
      <c r="AQ403" s="11" t="str">
        <f t="shared" si="658"/>
        <v xml:space="preserve"> </v>
      </c>
      <c r="AR403" s="230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5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5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8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2" t="s">
        <v>148</v>
      </c>
      <c r="F404" s="302"/>
      <c r="G404" s="66"/>
      <c r="H404" s="72"/>
      <c r="I404" s="27"/>
      <c r="J404" s="195">
        <f>27%</f>
        <v>0.27</v>
      </c>
      <c r="K404" s="214">
        <f t="shared" si="648"/>
        <v>0</v>
      </c>
      <c r="L404" s="20">
        <f t="shared" si="625"/>
        <v>0</v>
      </c>
      <c r="M404" s="73">
        <f t="shared" si="626"/>
        <v>0</v>
      </c>
      <c r="N404" s="215">
        <f>100%</f>
        <v>1</v>
      </c>
      <c r="O404" s="194">
        <f t="shared" si="649"/>
        <v>0</v>
      </c>
      <c r="P404" s="141"/>
      <c r="Q404" s="20">
        <f t="shared" si="627"/>
        <v>0</v>
      </c>
      <c r="R404" s="142"/>
      <c r="S404" s="215">
        <f>100%</f>
        <v>1</v>
      </c>
      <c r="T404" s="194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5">
        <f t="shared" si="631"/>
        <v>0.27</v>
      </c>
      <c r="AD404" s="214">
        <f t="shared" si="651"/>
        <v>0</v>
      </c>
      <c r="AE404" s="20">
        <f t="shared" si="632"/>
        <v>0</v>
      </c>
      <c r="AF404" s="21">
        <f t="shared" si="633"/>
        <v>0</v>
      </c>
      <c r="AG404" s="215">
        <f t="shared" si="634"/>
        <v>1</v>
      </c>
      <c r="AH404" s="194">
        <f t="shared" si="652"/>
        <v>0</v>
      </c>
      <c r="AI404" s="141"/>
      <c r="AJ404" s="20">
        <f t="shared" si="635"/>
        <v>0</v>
      </c>
      <c r="AK404" s="142"/>
      <c r="AL404" s="215">
        <f t="shared" si="636"/>
        <v>1</v>
      </c>
      <c r="AM404" s="194">
        <f t="shared" si="653"/>
        <v>0</v>
      </c>
      <c r="AN404" s="141"/>
      <c r="AO404" s="143">
        <f t="shared" si="637"/>
        <v>0</v>
      </c>
      <c r="AP404" s="208">
        <f t="shared" si="654"/>
        <v>0</v>
      </c>
      <c r="AQ404" s="11" t="str">
        <f t="shared" si="658"/>
        <v xml:space="preserve"> </v>
      </c>
      <c r="AR404" s="230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5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5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8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2" t="s">
        <v>148</v>
      </c>
      <c r="F405" s="302"/>
      <c r="G405" s="66"/>
      <c r="H405" s="72"/>
      <c r="I405" s="27"/>
      <c r="J405" s="195">
        <f>27%</f>
        <v>0.27</v>
      </c>
      <c r="K405" s="214">
        <f t="shared" si="648"/>
        <v>0</v>
      </c>
      <c r="L405" s="20">
        <f t="shared" si="625"/>
        <v>0</v>
      </c>
      <c r="M405" s="73">
        <f t="shared" si="626"/>
        <v>0</v>
      </c>
      <c r="N405" s="215">
        <f>100%</f>
        <v>1</v>
      </c>
      <c r="O405" s="194">
        <f t="shared" si="649"/>
        <v>0</v>
      </c>
      <c r="P405" s="141"/>
      <c r="Q405" s="20">
        <f t="shared" si="627"/>
        <v>0</v>
      </c>
      <c r="R405" s="142"/>
      <c r="S405" s="215">
        <f>100%</f>
        <v>1</v>
      </c>
      <c r="T405" s="194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5">
        <f t="shared" si="631"/>
        <v>0.27</v>
      </c>
      <c r="AD405" s="214">
        <f t="shared" si="651"/>
        <v>0</v>
      </c>
      <c r="AE405" s="20">
        <f t="shared" si="632"/>
        <v>0</v>
      </c>
      <c r="AF405" s="21">
        <f t="shared" si="633"/>
        <v>0</v>
      </c>
      <c r="AG405" s="215">
        <f t="shared" si="634"/>
        <v>1</v>
      </c>
      <c r="AH405" s="194">
        <f t="shared" si="652"/>
        <v>0</v>
      </c>
      <c r="AI405" s="141"/>
      <c r="AJ405" s="20">
        <f t="shared" si="635"/>
        <v>0</v>
      </c>
      <c r="AK405" s="142"/>
      <c r="AL405" s="215">
        <f t="shared" si="636"/>
        <v>1</v>
      </c>
      <c r="AM405" s="194">
        <f t="shared" si="653"/>
        <v>0</v>
      </c>
      <c r="AN405" s="141"/>
      <c r="AO405" s="143">
        <f t="shared" si="637"/>
        <v>0</v>
      </c>
      <c r="AP405" s="208">
        <f t="shared" si="654"/>
        <v>0</v>
      </c>
      <c r="AQ405" s="11" t="str">
        <f t="shared" si="658"/>
        <v xml:space="preserve"> </v>
      </c>
      <c r="AR405" s="230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5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5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8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2" t="s">
        <v>148</v>
      </c>
      <c r="F406" s="302"/>
      <c r="G406" s="66"/>
      <c r="H406" s="72"/>
      <c r="I406" s="27"/>
      <c r="J406" s="195">
        <f>27%</f>
        <v>0.27</v>
      </c>
      <c r="K406" s="214">
        <f t="shared" si="648"/>
        <v>0</v>
      </c>
      <c r="L406" s="20">
        <f t="shared" si="625"/>
        <v>0</v>
      </c>
      <c r="M406" s="73">
        <f t="shared" si="626"/>
        <v>0</v>
      </c>
      <c r="N406" s="215">
        <f>100%</f>
        <v>1</v>
      </c>
      <c r="O406" s="194">
        <f t="shared" si="649"/>
        <v>0</v>
      </c>
      <c r="P406" s="141"/>
      <c r="Q406" s="20">
        <f t="shared" si="627"/>
        <v>0</v>
      </c>
      <c r="R406" s="142"/>
      <c r="S406" s="215">
        <f>100%</f>
        <v>1</v>
      </c>
      <c r="T406" s="194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5">
        <f t="shared" si="631"/>
        <v>0.27</v>
      </c>
      <c r="AD406" s="214">
        <f t="shared" si="651"/>
        <v>0</v>
      </c>
      <c r="AE406" s="20">
        <f t="shared" si="632"/>
        <v>0</v>
      </c>
      <c r="AF406" s="21">
        <f t="shared" si="633"/>
        <v>0</v>
      </c>
      <c r="AG406" s="215">
        <f t="shared" si="634"/>
        <v>1</v>
      </c>
      <c r="AH406" s="194">
        <f t="shared" si="652"/>
        <v>0</v>
      </c>
      <c r="AI406" s="141"/>
      <c r="AJ406" s="20">
        <f t="shared" si="635"/>
        <v>0</v>
      </c>
      <c r="AK406" s="142"/>
      <c r="AL406" s="215">
        <f t="shared" si="636"/>
        <v>1</v>
      </c>
      <c r="AM406" s="194">
        <f t="shared" si="653"/>
        <v>0</v>
      </c>
      <c r="AN406" s="141"/>
      <c r="AO406" s="143">
        <f t="shared" si="637"/>
        <v>0</v>
      </c>
      <c r="AP406" s="208">
        <f t="shared" si="654"/>
        <v>0</v>
      </c>
      <c r="AQ406" s="11" t="str">
        <f t="shared" si="658"/>
        <v xml:space="preserve"> </v>
      </c>
      <c r="AR406" s="230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5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5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8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2" t="s">
        <v>148</v>
      </c>
      <c r="F407" s="302"/>
      <c r="G407" s="66"/>
      <c r="H407" s="72"/>
      <c r="I407" s="27"/>
      <c r="J407" s="195">
        <f>27%</f>
        <v>0.27</v>
      </c>
      <c r="K407" s="214">
        <f t="shared" si="648"/>
        <v>0</v>
      </c>
      <c r="L407" s="20">
        <f t="shared" si="625"/>
        <v>0</v>
      </c>
      <c r="M407" s="73">
        <f t="shared" si="626"/>
        <v>0</v>
      </c>
      <c r="N407" s="215">
        <f>100%</f>
        <v>1</v>
      </c>
      <c r="O407" s="194">
        <f t="shared" si="649"/>
        <v>0</v>
      </c>
      <c r="P407" s="141"/>
      <c r="Q407" s="20">
        <f t="shared" si="627"/>
        <v>0</v>
      </c>
      <c r="R407" s="142"/>
      <c r="S407" s="215">
        <f>100%</f>
        <v>1</v>
      </c>
      <c r="T407" s="194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5">
        <f t="shared" si="631"/>
        <v>0.27</v>
      </c>
      <c r="AD407" s="214">
        <f t="shared" si="651"/>
        <v>0</v>
      </c>
      <c r="AE407" s="20">
        <f t="shared" si="632"/>
        <v>0</v>
      </c>
      <c r="AF407" s="21">
        <f t="shared" si="633"/>
        <v>0</v>
      </c>
      <c r="AG407" s="215">
        <f t="shared" si="634"/>
        <v>1</v>
      </c>
      <c r="AH407" s="194">
        <f t="shared" si="652"/>
        <v>0</v>
      </c>
      <c r="AI407" s="141"/>
      <c r="AJ407" s="20">
        <f t="shared" si="635"/>
        <v>0</v>
      </c>
      <c r="AK407" s="142"/>
      <c r="AL407" s="215">
        <f t="shared" si="636"/>
        <v>1</v>
      </c>
      <c r="AM407" s="194">
        <f t="shared" si="653"/>
        <v>0</v>
      </c>
      <c r="AN407" s="141"/>
      <c r="AO407" s="143">
        <f t="shared" si="637"/>
        <v>0</v>
      </c>
      <c r="AP407" s="208">
        <f t="shared" si="654"/>
        <v>0</v>
      </c>
      <c r="AQ407" s="11" t="str">
        <f t="shared" si="658"/>
        <v xml:space="preserve"> </v>
      </c>
      <c r="AR407" s="230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5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5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8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2" t="s">
        <v>148</v>
      </c>
      <c r="F408" s="302"/>
      <c r="G408" s="66"/>
      <c r="H408" s="72"/>
      <c r="I408" s="27"/>
      <c r="J408" s="195">
        <f>27%</f>
        <v>0.27</v>
      </c>
      <c r="K408" s="214">
        <f t="shared" si="648"/>
        <v>0</v>
      </c>
      <c r="L408" s="20">
        <f t="shared" si="625"/>
        <v>0</v>
      </c>
      <c r="M408" s="73">
        <f t="shared" si="626"/>
        <v>0</v>
      </c>
      <c r="N408" s="215">
        <f>100%</f>
        <v>1</v>
      </c>
      <c r="O408" s="194">
        <f t="shared" si="649"/>
        <v>0</v>
      </c>
      <c r="P408" s="141"/>
      <c r="Q408" s="20">
        <f t="shared" si="627"/>
        <v>0</v>
      </c>
      <c r="R408" s="142"/>
      <c r="S408" s="215">
        <f>100%</f>
        <v>1</v>
      </c>
      <c r="T408" s="194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5">
        <f t="shared" si="631"/>
        <v>0.27</v>
      </c>
      <c r="AD408" s="214">
        <f t="shared" si="651"/>
        <v>0</v>
      </c>
      <c r="AE408" s="20">
        <f t="shared" si="632"/>
        <v>0</v>
      </c>
      <c r="AF408" s="21">
        <f t="shared" si="633"/>
        <v>0</v>
      </c>
      <c r="AG408" s="215">
        <f t="shared" si="634"/>
        <v>1</v>
      </c>
      <c r="AH408" s="194">
        <f t="shared" si="652"/>
        <v>0</v>
      </c>
      <c r="AI408" s="141"/>
      <c r="AJ408" s="20">
        <f t="shared" si="635"/>
        <v>0</v>
      </c>
      <c r="AK408" s="142"/>
      <c r="AL408" s="215">
        <f t="shared" si="636"/>
        <v>1</v>
      </c>
      <c r="AM408" s="194">
        <f t="shared" si="653"/>
        <v>0</v>
      </c>
      <c r="AN408" s="141"/>
      <c r="AO408" s="143">
        <f t="shared" si="637"/>
        <v>0</v>
      </c>
      <c r="AP408" s="208">
        <f t="shared" si="654"/>
        <v>0</v>
      </c>
      <c r="AQ408" s="11" t="str">
        <f t="shared" si="658"/>
        <v xml:space="preserve"> </v>
      </c>
      <c r="AR408" s="230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5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5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8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2" t="s">
        <v>148</v>
      </c>
      <c r="F409" s="302"/>
      <c r="G409" s="66"/>
      <c r="H409" s="72"/>
      <c r="I409" s="27"/>
      <c r="J409" s="195">
        <f>27%</f>
        <v>0.27</v>
      </c>
      <c r="K409" s="214">
        <f t="shared" si="648"/>
        <v>0</v>
      </c>
      <c r="L409" s="20">
        <f t="shared" si="625"/>
        <v>0</v>
      </c>
      <c r="M409" s="73">
        <f t="shared" si="626"/>
        <v>0</v>
      </c>
      <c r="N409" s="215">
        <f>100%</f>
        <v>1</v>
      </c>
      <c r="O409" s="194">
        <f t="shared" si="649"/>
        <v>0</v>
      </c>
      <c r="P409" s="141"/>
      <c r="Q409" s="20">
        <f t="shared" si="627"/>
        <v>0</v>
      </c>
      <c r="R409" s="142"/>
      <c r="S409" s="215">
        <f>100%</f>
        <v>1</v>
      </c>
      <c r="T409" s="194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5">
        <f t="shared" si="631"/>
        <v>0.27</v>
      </c>
      <c r="AD409" s="214">
        <f t="shared" si="651"/>
        <v>0</v>
      </c>
      <c r="AE409" s="20">
        <f t="shared" si="632"/>
        <v>0</v>
      </c>
      <c r="AF409" s="21">
        <f t="shared" si="633"/>
        <v>0</v>
      </c>
      <c r="AG409" s="215">
        <f t="shared" si="634"/>
        <v>1</v>
      </c>
      <c r="AH409" s="194">
        <f t="shared" si="652"/>
        <v>0</v>
      </c>
      <c r="AI409" s="141"/>
      <c r="AJ409" s="20">
        <f t="shared" si="635"/>
        <v>0</v>
      </c>
      <c r="AK409" s="142"/>
      <c r="AL409" s="215">
        <f t="shared" si="636"/>
        <v>1</v>
      </c>
      <c r="AM409" s="194">
        <f t="shared" si="653"/>
        <v>0</v>
      </c>
      <c r="AN409" s="141"/>
      <c r="AO409" s="143">
        <f t="shared" si="637"/>
        <v>0</v>
      </c>
      <c r="AP409" s="208">
        <f>AH409-O409</f>
        <v>0</v>
      </c>
      <c r="AQ409" s="11" t="str">
        <f t="shared" si="658"/>
        <v xml:space="preserve"> </v>
      </c>
      <c r="AR409" s="230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5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5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8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09" t="s">
        <v>23</v>
      </c>
      <c r="D410" s="310"/>
      <c r="E410" s="310"/>
      <c r="F410" s="311"/>
      <c r="G410" s="64"/>
      <c r="H410" s="68"/>
      <c r="I410" s="25"/>
      <c r="J410" s="25"/>
      <c r="K410" s="197"/>
      <c r="L410" s="1"/>
      <c r="M410" s="74">
        <f>M411</f>
        <v>0</v>
      </c>
      <c r="N410" s="217"/>
      <c r="O410" s="1">
        <f>O411</f>
        <v>0</v>
      </c>
      <c r="P410" s="146"/>
      <c r="Q410" s="1">
        <f>Q411</f>
        <v>0</v>
      </c>
      <c r="R410" s="147"/>
      <c r="S410" s="217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7"/>
      <c r="AE410" s="1"/>
      <c r="AF410" s="3">
        <f>AF411</f>
        <v>0</v>
      </c>
      <c r="AG410" s="217"/>
      <c r="AH410" s="1">
        <f>AH411</f>
        <v>0</v>
      </c>
      <c r="AI410" s="146"/>
      <c r="AJ410" s="1">
        <f>AJ411</f>
        <v>0</v>
      </c>
      <c r="AK410" s="147"/>
      <c r="AL410" s="217"/>
      <c r="AM410" s="1">
        <f>AM411</f>
        <v>0</v>
      </c>
      <c r="AN410" s="146"/>
      <c r="AO410" s="74">
        <f>SUM(AO411)</f>
        <v>0</v>
      </c>
      <c r="AP410" s="209"/>
      <c r="AQ410" s="11" t="str">
        <f t="shared" si="658"/>
        <v xml:space="preserve"> </v>
      </c>
      <c r="AR410" s="230"/>
      <c r="AS410" s="22"/>
      <c r="AT410" s="25"/>
      <c r="AU410" s="25"/>
      <c r="AV410" s="1"/>
      <c r="AW410" s="3">
        <f>AW411</f>
        <v>0</v>
      </c>
      <c r="AX410" s="217"/>
      <c r="AY410" s="1">
        <f>AY411</f>
        <v>0</v>
      </c>
      <c r="AZ410" s="146"/>
      <c r="BA410" s="1">
        <f>BA411</f>
        <v>0</v>
      </c>
      <c r="BB410" s="147"/>
      <c r="BC410" s="217"/>
      <c r="BD410" s="1">
        <f>BD411</f>
        <v>0</v>
      </c>
      <c r="BE410" s="146"/>
      <c r="BF410" s="74">
        <f>SUM(BF411)</f>
        <v>0</v>
      </c>
      <c r="BG410" s="209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03" t="s">
        <v>24</v>
      </c>
      <c r="E411" s="304"/>
      <c r="F411" s="305"/>
      <c r="G411" s="65"/>
      <c r="H411" s="70"/>
      <c r="I411" s="26"/>
      <c r="J411" s="26"/>
      <c r="K411" s="133"/>
      <c r="L411" s="5">
        <f>L412+L415</f>
        <v>0</v>
      </c>
      <c r="M411" s="71">
        <f>O411+Q411</f>
        <v>0</v>
      </c>
      <c r="N411" s="216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6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>
        <f>AE412+AE415</f>
        <v>0</v>
      </c>
      <c r="AF411" s="6">
        <f>AH411+AJ411</f>
        <v>0</v>
      </c>
      <c r="AG411" s="216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6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9"/>
      <c r="AQ411" s="11" t="str">
        <f t="shared" si="658"/>
        <v xml:space="preserve"> </v>
      </c>
      <c r="AR411" s="230"/>
      <c r="AS411" s="23"/>
      <c r="AT411" s="26"/>
      <c r="AU411" s="26"/>
      <c r="AV411" s="5">
        <f>AV412+AV415</f>
        <v>0</v>
      </c>
      <c r="AW411" s="6">
        <f>AY411+BA411</f>
        <v>0</v>
      </c>
      <c r="AX411" s="216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6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9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2" t="s">
        <v>148</v>
      </c>
      <c r="F412" s="302"/>
      <c r="G412" s="67"/>
      <c r="H412" s="72"/>
      <c r="I412" s="27"/>
      <c r="J412" s="195">
        <f>27%</f>
        <v>0.27</v>
      </c>
      <c r="K412" s="214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5">
        <f>100%</f>
        <v>1</v>
      </c>
      <c r="O412" s="194">
        <f>ROUND((M412*N412),0)</f>
        <v>0</v>
      </c>
      <c r="P412" s="141"/>
      <c r="Q412" s="20">
        <f t="shared" ref="Q412:Q431" si="663">M412-O412</f>
        <v>0</v>
      </c>
      <c r="R412" s="142"/>
      <c r="S412" s="215">
        <f>100%</f>
        <v>1</v>
      </c>
      <c r="T412" s="194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5">
        <f t="shared" ref="AC412:AC431" si="667">J412</f>
        <v>0.27</v>
      </c>
      <c r="AD412" s="214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5">
        <f t="shared" ref="AG412:AG431" si="670">N412</f>
        <v>1</v>
      </c>
      <c r="AH412" s="194">
        <f>ROUND((AF412*AG412),0)</f>
        <v>0</v>
      </c>
      <c r="AI412" s="141"/>
      <c r="AJ412" s="20">
        <f t="shared" ref="AJ412:AJ431" si="671">AF412-AH412</f>
        <v>0</v>
      </c>
      <c r="AK412" s="142"/>
      <c r="AL412" s="215">
        <f t="shared" ref="AL412:AL431" si="672">S412</f>
        <v>1</v>
      </c>
      <c r="AM412" s="194">
        <f>ROUND((AL412*AH412),0)</f>
        <v>0</v>
      </c>
      <c r="AN412" s="141"/>
      <c r="AO412" s="143">
        <f t="shared" ref="AO412:AO431" si="673">AH412-AM412</f>
        <v>0</v>
      </c>
      <c r="AP412" s="208">
        <f>AH412-O412</f>
        <v>0</v>
      </c>
      <c r="AQ412" s="11" t="str">
        <f t="shared" si="658"/>
        <v xml:space="preserve"> </v>
      </c>
      <c r="AR412" s="230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5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5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8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2" t="s">
        <v>148</v>
      </c>
      <c r="F413" s="302"/>
      <c r="G413" s="67"/>
      <c r="H413" s="72"/>
      <c r="I413" s="27"/>
      <c r="J413" s="195">
        <f>27%</f>
        <v>0.27</v>
      </c>
      <c r="K413" s="214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5">
        <f>100%</f>
        <v>1</v>
      </c>
      <c r="O413" s="194">
        <f t="shared" ref="O413:O431" si="685">ROUND((M413*N413),0)</f>
        <v>0</v>
      </c>
      <c r="P413" s="141"/>
      <c r="Q413" s="20">
        <f t="shared" si="663"/>
        <v>0</v>
      </c>
      <c r="R413" s="142"/>
      <c r="S413" s="215">
        <f>100%</f>
        <v>1</v>
      </c>
      <c r="T413" s="194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5">
        <f t="shared" si="667"/>
        <v>0.27</v>
      </c>
      <c r="AD413" s="214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5">
        <f t="shared" si="670"/>
        <v>1</v>
      </c>
      <c r="AH413" s="194">
        <f t="shared" ref="AH413:AH431" si="688">ROUND((AF413*AG413),0)</f>
        <v>0</v>
      </c>
      <c r="AI413" s="141"/>
      <c r="AJ413" s="20">
        <f t="shared" si="671"/>
        <v>0</v>
      </c>
      <c r="AK413" s="142"/>
      <c r="AL413" s="215">
        <f t="shared" si="672"/>
        <v>1</v>
      </c>
      <c r="AM413" s="194">
        <f t="shared" ref="AM413:AM431" si="689">ROUND((AL413*AH413),0)</f>
        <v>0</v>
      </c>
      <c r="AN413" s="141"/>
      <c r="AO413" s="143">
        <f t="shared" si="673"/>
        <v>0</v>
      </c>
      <c r="AP413" s="208">
        <f t="shared" ref="AP413:AP430" si="690">AH413-O413</f>
        <v>0</v>
      </c>
      <c r="AQ413" s="11" t="str">
        <f t="shared" si="658"/>
        <v xml:space="preserve"> </v>
      </c>
      <c r="AR413" s="230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5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5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8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2" t="s">
        <v>148</v>
      </c>
      <c r="F414" s="302"/>
      <c r="G414" s="67"/>
      <c r="H414" s="72"/>
      <c r="I414" s="27"/>
      <c r="J414" s="195">
        <f>27%</f>
        <v>0.27</v>
      </c>
      <c r="K414" s="214">
        <f t="shared" si="684"/>
        <v>0</v>
      </c>
      <c r="L414" s="20">
        <f t="shared" si="661"/>
        <v>0</v>
      </c>
      <c r="M414" s="73">
        <f t="shared" si="662"/>
        <v>0</v>
      </c>
      <c r="N414" s="215">
        <f>100%</f>
        <v>1</v>
      </c>
      <c r="O414" s="194">
        <f t="shared" si="685"/>
        <v>0</v>
      </c>
      <c r="P414" s="141"/>
      <c r="Q414" s="20">
        <f t="shared" si="663"/>
        <v>0</v>
      </c>
      <c r="R414" s="142"/>
      <c r="S414" s="215">
        <f>100%</f>
        <v>1</v>
      </c>
      <c r="T414" s="194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5">
        <f t="shared" si="667"/>
        <v>0.27</v>
      </c>
      <c r="AD414" s="214">
        <f t="shared" si="687"/>
        <v>0</v>
      </c>
      <c r="AE414" s="20">
        <f t="shared" si="668"/>
        <v>0</v>
      </c>
      <c r="AF414" s="21">
        <f t="shared" si="669"/>
        <v>0</v>
      </c>
      <c r="AG414" s="215">
        <f t="shared" si="670"/>
        <v>1</v>
      </c>
      <c r="AH414" s="194">
        <f t="shared" si="688"/>
        <v>0</v>
      </c>
      <c r="AI414" s="141"/>
      <c r="AJ414" s="20">
        <f t="shared" si="671"/>
        <v>0</v>
      </c>
      <c r="AK414" s="142"/>
      <c r="AL414" s="215">
        <f t="shared" si="672"/>
        <v>1</v>
      </c>
      <c r="AM414" s="194">
        <f t="shared" si="689"/>
        <v>0</v>
      </c>
      <c r="AN414" s="141"/>
      <c r="AO414" s="143">
        <f t="shared" si="673"/>
        <v>0</v>
      </c>
      <c r="AP414" s="208">
        <f t="shared" si="690"/>
        <v>0</v>
      </c>
      <c r="AQ414" s="11" t="str">
        <f t="shared" si="658"/>
        <v xml:space="preserve"> </v>
      </c>
      <c r="AR414" s="230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5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5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8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2" t="s">
        <v>148</v>
      </c>
      <c r="F415" s="302"/>
      <c r="G415" s="67"/>
      <c r="H415" s="72"/>
      <c r="I415" s="27"/>
      <c r="J415" s="195">
        <f>27%</f>
        <v>0.27</v>
      </c>
      <c r="K415" s="214">
        <f t="shared" si="684"/>
        <v>0</v>
      </c>
      <c r="L415" s="20">
        <f t="shared" si="661"/>
        <v>0</v>
      </c>
      <c r="M415" s="73">
        <f t="shared" si="662"/>
        <v>0</v>
      </c>
      <c r="N415" s="215">
        <f>100%</f>
        <v>1</v>
      </c>
      <c r="O415" s="194">
        <f t="shared" si="685"/>
        <v>0</v>
      </c>
      <c r="P415" s="141"/>
      <c r="Q415" s="20">
        <f t="shared" si="663"/>
        <v>0</v>
      </c>
      <c r="R415" s="142"/>
      <c r="S415" s="215">
        <f>100%</f>
        <v>1</v>
      </c>
      <c r="T415" s="194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5">
        <f t="shared" si="667"/>
        <v>0.27</v>
      </c>
      <c r="AD415" s="214">
        <f t="shared" si="687"/>
        <v>0</v>
      </c>
      <c r="AE415" s="20">
        <f t="shared" si="668"/>
        <v>0</v>
      </c>
      <c r="AF415" s="21">
        <f t="shared" si="669"/>
        <v>0</v>
      </c>
      <c r="AG415" s="215">
        <f t="shared" si="670"/>
        <v>1</v>
      </c>
      <c r="AH415" s="194">
        <f t="shared" si="688"/>
        <v>0</v>
      </c>
      <c r="AI415" s="141"/>
      <c r="AJ415" s="20">
        <f t="shared" si="671"/>
        <v>0</v>
      </c>
      <c r="AK415" s="142"/>
      <c r="AL415" s="215">
        <f t="shared" si="672"/>
        <v>1</v>
      </c>
      <c r="AM415" s="194">
        <f t="shared" si="689"/>
        <v>0</v>
      </c>
      <c r="AN415" s="141"/>
      <c r="AO415" s="143">
        <f t="shared" si="673"/>
        <v>0</v>
      </c>
      <c r="AP415" s="208">
        <f t="shared" si="690"/>
        <v>0</v>
      </c>
      <c r="AQ415" s="11" t="str">
        <f t="shared" si="658"/>
        <v xml:space="preserve"> </v>
      </c>
      <c r="AR415" s="230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5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5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8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2" t="s">
        <v>148</v>
      </c>
      <c r="F416" s="302"/>
      <c r="G416" s="67"/>
      <c r="H416" s="72"/>
      <c r="I416" s="27"/>
      <c r="J416" s="195">
        <f>27%</f>
        <v>0.27</v>
      </c>
      <c r="K416" s="214">
        <f t="shared" si="684"/>
        <v>0</v>
      </c>
      <c r="L416" s="20">
        <f t="shared" si="661"/>
        <v>0</v>
      </c>
      <c r="M416" s="73">
        <f t="shared" si="662"/>
        <v>0</v>
      </c>
      <c r="N416" s="215">
        <f>100%</f>
        <v>1</v>
      </c>
      <c r="O416" s="194">
        <f t="shared" si="685"/>
        <v>0</v>
      </c>
      <c r="P416" s="141"/>
      <c r="Q416" s="20">
        <f t="shared" si="663"/>
        <v>0</v>
      </c>
      <c r="R416" s="142"/>
      <c r="S416" s="215">
        <f>100%</f>
        <v>1</v>
      </c>
      <c r="T416" s="194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5">
        <f t="shared" si="667"/>
        <v>0.27</v>
      </c>
      <c r="AD416" s="214">
        <f t="shared" si="687"/>
        <v>0</v>
      </c>
      <c r="AE416" s="20">
        <f t="shared" si="668"/>
        <v>0</v>
      </c>
      <c r="AF416" s="21">
        <f t="shared" si="669"/>
        <v>0</v>
      </c>
      <c r="AG416" s="215">
        <f t="shared" si="670"/>
        <v>1</v>
      </c>
      <c r="AH416" s="194">
        <f t="shared" si="688"/>
        <v>0</v>
      </c>
      <c r="AI416" s="141"/>
      <c r="AJ416" s="20">
        <f t="shared" si="671"/>
        <v>0</v>
      </c>
      <c r="AK416" s="142"/>
      <c r="AL416" s="215">
        <f t="shared" si="672"/>
        <v>1</v>
      </c>
      <c r="AM416" s="194">
        <f t="shared" si="689"/>
        <v>0</v>
      </c>
      <c r="AN416" s="141"/>
      <c r="AO416" s="143">
        <f t="shared" si="673"/>
        <v>0</v>
      </c>
      <c r="AP416" s="208">
        <f t="shared" si="690"/>
        <v>0</v>
      </c>
      <c r="AQ416" s="11" t="str">
        <f t="shared" si="658"/>
        <v xml:space="preserve"> </v>
      </c>
      <c r="AR416" s="230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5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5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8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2" t="s">
        <v>148</v>
      </c>
      <c r="F417" s="302"/>
      <c r="G417" s="67"/>
      <c r="H417" s="72"/>
      <c r="I417" s="27"/>
      <c r="J417" s="195">
        <f>27%</f>
        <v>0.27</v>
      </c>
      <c r="K417" s="214">
        <f t="shared" si="684"/>
        <v>0</v>
      </c>
      <c r="L417" s="20">
        <f t="shared" si="661"/>
        <v>0</v>
      </c>
      <c r="M417" s="73">
        <f t="shared" si="662"/>
        <v>0</v>
      </c>
      <c r="N417" s="215">
        <f>100%</f>
        <v>1</v>
      </c>
      <c r="O417" s="194">
        <f t="shared" si="685"/>
        <v>0</v>
      </c>
      <c r="P417" s="141"/>
      <c r="Q417" s="20">
        <f t="shared" si="663"/>
        <v>0</v>
      </c>
      <c r="R417" s="142"/>
      <c r="S417" s="215">
        <f>100%</f>
        <v>1</v>
      </c>
      <c r="T417" s="194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5">
        <f t="shared" si="667"/>
        <v>0.27</v>
      </c>
      <c r="AD417" s="214">
        <f t="shared" si="687"/>
        <v>0</v>
      </c>
      <c r="AE417" s="20">
        <f t="shared" si="668"/>
        <v>0</v>
      </c>
      <c r="AF417" s="21">
        <f t="shared" si="669"/>
        <v>0</v>
      </c>
      <c r="AG417" s="215">
        <f t="shared" si="670"/>
        <v>1</v>
      </c>
      <c r="AH417" s="194">
        <f t="shared" si="688"/>
        <v>0</v>
      </c>
      <c r="AI417" s="141"/>
      <c r="AJ417" s="20">
        <f t="shared" si="671"/>
        <v>0</v>
      </c>
      <c r="AK417" s="142"/>
      <c r="AL417" s="215">
        <f t="shared" si="672"/>
        <v>1</v>
      </c>
      <c r="AM417" s="194">
        <f t="shared" si="689"/>
        <v>0</v>
      </c>
      <c r="AN417" s="141"/>
      <c r="AO417" s="143">
        <f t="shared" si="673"/>
        <v>0</v>
      </c>
      <c r="AP417" s="208">
        <f t="shared" si="690"/>
        <v>0</v>
      </c>
      <c r="AQ417" s="11" t="str">
        <f t="shared" si="658"/>
        <v xml:space="preserve"> </v>
      </c>
      <c r="AR417" s="230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5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5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8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2" t="s">
        <v>148</v>
      </c>
      <c r="F418" s="302"/>
      <c r="G418" s="67"/>
      <c r="H418" s="72"/>
      <c r="I418" s="27"/>
      <c r="J418" s="195">
        <f>27%</f>
        <v>0.27</v>
      </c>
      <c r="K418" s="214">
        <f t="shared" si="684"/>
        <v>0</v>
      </c>
      <c r="L418" s="20">
        <f t="shared" si="661"/>
        <v>0</v>
      </c>
      <c r="M418" s="73">
        <f t="shared" si="662"/>
        <v>0</v>
      </c>
      <c r="N418" s="215">
        <f>100%</f>
        <v>1</v>
      </c>
      <c r="O418" s="194">
        <f t="shared" si="685"/>
        <v>0</v>
      </c>
      <c r="P418" s="141"/>
      <c r="Q418" s="20">
        <f t="shared" si="663"/>
        <v>0</v>
      </c>
      <c r="R418" s="142"/>
      <c r="S418" s="215">
        <f>100%</f>
        <v>1</v>
      </c>
      <c r="T418" s="194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5">
        <f t="shared" si="667"/>
        <v>0.27</v>
      </c>
      <c r="AD418" s="214">
        <f t="shared" si="687"/>
        <v>0</v>
      </c>
      <c r="AE418" s="20">
        <f t="shared" si="668"/>
        <v>0</v>
      </c>
      <c r="AF418" s="21">
        <f t="shared" si="669"/>
        <v>0</v>
      </c>
      <c r="AG418" s="215">
        <f t="shared" si="670"/>
        <v>1</v>
      </c>
      <c r="AH418" s="194">
        <f t="shared" si="688"/>
        <v>0</v>
      </c>
      <c r="AI418" s="141"/>
      <c r="AJ418" s="20">
        <f t="shared" si="671"/>
        <v>0</v>
      </c>
      <c r="AK418" s="142"/>
      <c r="AL418" s="215">
        <f t="shared" si="672"/>
        <v>1</v>
      </c>
      <c r="AM418" s="194">
        <f t="shared" si="689"/>
        <v>0</v>
      </c>
      <c r="AN418" s="141"/>
      <c r="AO418" s="143">
        <f t="shared" si="673"/>
        <v>0</v>
      </c>
      <c r="AP418" s="208">
        <f t="shared" si="690"/>
        <v>0</v>
      </c>
      <c r="AQ418" s="11" t="str">
        <f t="shared" si="658"/>
        <v xml:space="preserve"> </v>
      </c>
      <c r="AR418" s="230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5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5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8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2" t="s">
        <v>148</v>
      </c>
      <c r="F419" s="302"/>
      <c r="G419" s="67"/>
      <c r="H419" s="72"/>
      <c r="I419" s="27"/>
      <c r="J419" s="195">
        <f>27%</f>
        <v>0.27</v>
      </c>
      <c r="K419" s="214">
        <f t="shared" si="684"/>
        <v>0</v>
      </c>
      <c r="L419" s="20">
        <f t="shared" si="661"/>
        <v>0</v>
      </c>
      <c r="M419" s="73">
        <f t="shared" si="662"/>
        <v>0</v>
      </c>
      <c r="N419" s="215">
        <f>100%</f>
        <v>1</v>
      </c>
      <c r="O419" s="194">
        <f t="shared" si="685"/>
        <v>0</v>
      </c>
      <c r="P419" s="141"/>
      <c r="Q419" s="20">
        <f t="shared" si="663"/>
        <v>0</v>
      </c>
      <c r="R419" s="142"/>
      <c r="S419" s="215">
        <f>100%</f>
        <v>1</v>
      </c>
      <c r="T419" s="194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5">
        <f t="shared" si="667"/>
        <v>0.27</v>
      </c>
      <c r="AD419" s="214">
        <f t="shared" si="687"/>
        <v>0</v>
      </c>
      <c r="AE419" s="20">
        <f t="shared" si="668"/>
        <v>0</v>
      </c>
      <c r="AF419" s="21">
        <f t="shared" si="669"/>
        <v>0</v>
      </c>
      <c r="AG419" s="215">
        <f t="shared" si="670"/>
        <v>1</v>
      </c>
      <c r="AH419" s="194">
        <f t="shared" si="688"/>
        <v>0</v>
      </c>
      <c r="AI419" s="141"/>
      <c r="AJ419" s="20">
        <f t="shared" si="671"/>
        <v>0</v>
      </c>
      <c r="AK419" s="142"/>
      <c r="AL419" s="215">
        <f t="shared" si="672"/>
        <v>1</v>
      </c>
      <c r="AM419" s="194">
        <f t="shared" si="689"/>
        <v>0</v>
      </c>
      <c r="AN419" s="141"/>
      <c r="AO419" s="143">
        <f t="shared" si="673"/>
        <v>0</v>
      </c>
      <c r="AP419" s="208">
        <f t="shared" si="690"/>
        <v>0</v>
      </c>
      <c r="AQ419" s="11" t="str">
        <f t="shared" si="658"/>
        <v xml:space="preserve"> </v>
      </c>
      <c r="AR419" s="230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5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5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8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2" t="s">
        <v>148</v>
      </c>
      <c r="F420" s="302"/>
      <c r="G420" s="67"/>
      <c r="H420" s="72"/>
      <c r="I420" s="27"/>
      <c r="J420" s="195">
        <f>27%</f>
        <v>0.27</v>
      </c>
      <c r="K420" s="214">
        <f t="shared" si="684"/>
        <v>0</v>
      </c>
      <c r="L420" s="20">
        <f t="shared" si="661"/>
        <v>0</v>
      </c>
      <c r="M420" s="73">
        <f t="shared" si="662"/>
        <v>0</v>
      </c>
      <c r="N420" s="215">
        <f>100%</f>
        <v>1</v>
      </c>
      <c r="O420" s="194">
        <f t="shared" si="685"/>
        <v>0</v>
      </c>
      <c r="P420" s="141"/>
      <c r="Q420" s="20">
        <f t="shared" si="663"/>
        <v>0</v>
      </c>
      <c r="R420" s="142"/>
      <c r="S420" s="215">
        <f>100%</f>
        <v>1</v>
      </c>
      <c r="T420" s="194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5">
        <f t="shared" si="667"/>
        <v>0.27</v>
      </c>
      <c r="AD420" s="214">
        <f t="shared" si="687"/>
        <v>0</v>
      </c>
      <c r="AE420" s="20">
        <f t="shared" si="668"/>
        <v>0</v>
      </c>
      <c r="AF420" s="21">
        <f t="shared" si="669"/>
        <v>0</v>
      </c>
      <c r="AG420" s="215">
        <f t="shared" si="670"/>
        <v>1</v>
      </c>
      <c r="AH420" s="194">
        <f t="shared" si="688"/>
        <v>0</v>
      </c>
      <c r="AI420" s="141"/>
      <c r="AJ420" s="20">
        <f t="shared" si="671"/>
        <v>0</v>
      </c>
      <c r="AK420" s="142"/>
      <c r="AL420" s="215">
        <f t="shared" si="672"/>
        <v>1</v>
      </c>
      <c r="AM420" s="194">
        <f t="shared" si="689"/>
        <v>0</v>
      </c>
      <c r="AN420" s="141"/>
      <c r="AO420" s="143">
        <f t="shared" si="673"/>
        <v>0</v>
      </c>
      <c r="AP420" s="208">
        <f t="shared" si="690"/>
        <v>0</v>
      </c>
      <c r="AQ420" s="11" t="str">
        <f t="shared" si="658"/>
        <v xml:space="preserve"> </v>
      </c>
      <c r="AR420" s="230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5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5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8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2" t="s">
        <v>148</v>
      </c>
      <c r="F421" s="302"/>
      <c r="G421" s="67"/>
      <c r="H421" s="72"/>
      <c r="I421" s="27"/>
      <c r="J421" s="195">
        <f>27%</f>
        <v>0.27</v>
      </c>
      <c r="K421" s="214">
        <f t="shared" si="684"/>
        <v>0</v>
      </c>
      <c r="L421" s="20">
        <f t="shared" si="661"/>
        <v>0</v>
      </c>
      <c r="M421" s="73">
        <f t="shared" si="662"/>
        <v>0</v>
      </c>
      <c r="N421" s="215">
        <f>100%</f>
        <v>1</v>
      </c>
      <c r="O421" s="194">
        <f t="shared" si="685"/>
        <v>0</v>
      </c>
      <c r="P421" s="141"/>
      <c r="Q421" s="20">
        <f t="shared" si="663"/>
        <v>0</v>
      </c>
      <c r="R421" s="142"/>
      <c r="S421" s="215">
        <f>100%</f>
        <v>1</v>
      </c>
      <c r="T421" s="194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5">
        <f t="shared" si="667"/>
        <v>0.27</v>
      </c>
      <c r="AD421" s="214">
        <f t="shared" si="687"/>
        <v>0</v>
      </c>
      <c r="AE421" s="20">
        <f t="shared" si="668"/>
        <v>0</v>
      </c>
      <c r="AF421" s="21">
        <f t="shared" si="669"/>
        <v>0</v>
      </c>
      <c r="AG421" s="215">
        <f t="shared" si="670"/>
        <v>1</v>
      </c>
      <c r="AH421" s="194">
        <f t="shared" si="688"/>
        <v>0</v>
      </c>
      <c r="AI421" s="141"/>
      <c r="AJ421" s="20">
        <f t="shared" si="671"/>
        <v>0</v>
      </c>
      <c r="AK421" s="142"/>
      <c r="AL421" s="215">
        <f t="shared" si="672"/>
        <v>1</v>
      </c>
      <c r="AM421" s="194">
        <f t="shared" si="689"/>
        <v>0</v>
      </c>
      <c r="AN421" s="141"/>
      <c r="AO421" s="143">
        <f t="shared" si="673"/>
        <v>0</v>
      </c>
      <c r="AP421" s="208">
        <f t="shared" si="690"/>
        <v>0</v>
      </c>
      <c r="AQ421" s="11" t="str">
        <f t="shared" si="658"/>
        <v xml:space="preserve"> </v>
      </c>
      <c r="AR421" s="230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5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5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8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2" t="s">
        <v>148</v>
      </c>
      <c r="F422" s="302"/>
      <c r="G422" s="67"/>
      <c r="H422" s="72"/>
      <c r="I422" s="27"/>
      <c r="J422" s="195">
        <f>27%</f>
        <v>0.27</v>
      </c>
      <c r="K422" s="214">
        <f t="shared" si="684"/>
        <v>0</v>
      </c>
      <c r="L422" s="20">
        <f t="shared" si="661"/>
        <v>0</v>
      </c>
      <c r="M422" s="73">
        <f t="shared" si="662"/>
        <v>0</v>
      </c>
      <c r="N422" s="215">
        <f>100%</f>
        <v>1</v>
      </c>
      <c r="O422" s="194">
        <f t="shared" si="685"/>
        <v>0</v>
      </c>
      <c r="P422" s="141"/>
      <c r="Q422" s="20">
        <f t="shared" si="663"/>
        <v>0</v>
      </c>
      <c r="R422" s="142"/>
      <c r="S422" s="215">
        <f>100%</f>
        <v>1</v>
      </c>
      <c r="T422" s="194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5">
        <f t="shared" si="667"/>
        <v>0.27</v>
      </c>
      <c r="AD422" s="214">
        <f t="shared" si="687"/>
        <v>0</v>
      </c>
      <c r="AE422" s="20">
        <f t="shared" si="668"/>
        <v>0</v>
      </c>
      <c r="AF422" s="21">
        <f t="shared" si="669"/>
        <v>0</v>
      </c>
      <c r="AG422" s="215">
        <f t="shared" si="670"/>
        <v>1</v>
      </c>
      <c r="AH422" s="194">
        <f t="shared" si="688"/>
        <v>0</v>
      </c>
      <c r="AI422" s="141"/>
      <c r="AJ422" s="20">
        <f t="shared" si="671"/>
        <v>0</v>
      </c>
      <c r="AK422" s="142"/>
      <c r="AL422" s="215">
        <f t="shared" si="672"/>
        <v>1</v>
      </c>
      <c r="AM422" s="194">
        <f t="shared" si="689"/>
        <v>0</v>
      </c>
      <c r="AN422" s="141"/>
      <c r="AO422" s="143">
        <f t="shared" si="673"/>
        <v>0</v>
      </c>
      <c r="AP422" s="208">
        <f t="shared" si="690"/>
        <v>0</v>
      </c>
      <c r="AQ422" s="11" t="str">
        <f t="shared" si="658"/>
        <v xml:space="preserve"> </v>
      </c>
      <c r="AR422" s="230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5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5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8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2" t="s">
        <v>148</v>
      </c>
      <c r="F423" s="302"/>
      <c r="G423" s="67"/>
      <c r="H423" s="72"/>
      <c r="I423" s="27"/>
      <c r="J423" s="195">
        <f>27%</f>
        <v>0.27</v>
      </c>
      <c r="K423" s="214">
        <f t="shared" si="684"/>
        <v>0</v>
      </c>
      <c r="L423" s="20">
        <f t="shared" si="661"/>
        <v>0</v>
      </c>
      <c r="M423" s="73">
        <f t="shared" si="662"/>
        <v>0</v>
      </c>
      <c r="N423" s="215">
        <f>100%</f>
        <v>1</v>
      </c>
      <c r="O423" s="194">
        <f t="shared" si="685"/>
        <v>0</v>
      </c>
      <c r="P423" s="141"/>
      <c r="Q423" s="20">
        <f t="shared" si="663"/>
        <v>0</v>
      </c>
      <c r="R423" s="142"/>
      <c r="S423" s="215">
        <f>100%</f>
        <v>1</v>
      </c>
      <c r="T423" s="194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5">
        <f t="shared" si="667"/>
        <v>0.27</v>
      </c>
      <c r="AD423" s="214">
        <f t="shared" si="687"/>
        <v>0</v>
      </c>
      <c r="AE423" s="20">
        <f t="shared" si="668"/>
        <v>0</v>
      </c>
      <c r="AF423" s="21">
        <f t="shared" si="669"/>
        <v>0</v>
      </c>
      <c r="AG423" s="215">
        <f t="shared" si="670"/>
        <v>1</v>
      </c>
      <c r="AH423" s="194">
        <f t="shared" si="688"/>
        <v>0</v>
      </c>
      <c r="AI423" s="141"/>
      <c r="AJ423" s="20">
        <f t="shared" si="671"/>
        <v>0</v>
      </c>
      <c r="AK423" s="142"/>
      <c r="AL423" s="215">
        <f t="shared" si="672"/>
        <v>1</v>
      </c>
      <c r="AM423" s="194">
        <f t="shared" si="689"/>
        <v>0</v>
      </c>
      <c r="AN423" s="141"/>
      <c r="AO423" s="143">
        <f t="shared" si="673"/>
        <v>0</v>
      </c>
      <c r="AP423" s="208">
        <f t="shared" si="690"/>
        <v>0</v>
      </c>
      <c r="AQ423" s="11" t="str">
        <f t="shared" si="658"/>
        <v xml:space="preserve"> </v>
      </c>
      <c r="AR423" s="230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5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5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8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2" t="s">
        <v>148</v>
      </c>
      <c r="F424" s="302"/>
      <c r="G424" s="67"/>
      <c r="H424" s="72"/>
      <c r="I424" s="27"/>
      <c r="J424" s="195">
        <f>27%</f>
        <v>0.27</v>
      </c>
      <c r="K424" s="214">
        <f t="shared" si="684"/>
        <v>0</v>
      </c>
      <c r="L424" s="20">
        <f t="shared" si="661"/>
        <v>0</v>
      </c>
      <c r="M424" s="73">
        <f t="shared" si="662"/>
        <v>0</v>
      </c>
      <c r="N424" s="215">
        <f>100%</f>
        <v>1</v>
      </c>
      <c r="O424" s="194">
        <f t="shared" si="685"/>
        <v>0</v>
      </c>
      <c r="P424" s="141"/>
      <c r="Q424" s="20">
        <f t="shared" si="663"/>
        <v>0</v>
      </c>
      <c r="R424" s="142"/>
      <c r="S424" s="215">
        <f>100%</f>
        <v>1</v>
      </c>
      <c r="T424" s="194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5">
        <f t="shared" si="667"/>
        <v>0.27</v>
      </c>
      <c r="AD424" s="214">
        <f t="shared" si="687"/>
        <v>0</v>
      </c>
      <c r="AE424" s="20">
        <f t="shared" si="668"/>
        <v>0</v>
      </c>
      <c r="AF424" s="21">
        <f t="shared" si="669"/>
        <v>0</v>
      </c>
      <c r="AG424" s="215">
        <f t="shared" si="670"/>
        <v>1</v>
      </c>
      <c r="AH424" s="194">
        <f t="shared" si="688"/>
        <v>0</v>
      </c>
      <c r="AI424" s="141"/>
      <c r="AJ424" s="20">
        <f t="shared" si="671"/>
        <v>0</v>
      </c>
      <c r="AK424" s="142"/>
      <c r="AL424" s="215">
        <f t="shared" si="672"/>
        <v>1</v>
      </c>
      <c r="AM424" s="194">
        <f t="shared" si="689"/>
        <v>0</v>
      </c>
      <c r="AN424" s="141"/>
      <c r="AO424" s="143">
        <f t="shared" si="673"/>
        <v>0</v>
      </c>
      <c r="AP424" s="208">
        <f t="shared" si="690"/>
        <v>0</v>
      </c>
      <c r="AQ424" s="11" t="str">
        <f t="shared" si="658"/>
        <v xml:space="preserve"> </v>
      </c>
      <c r="AR424" s="230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5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5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8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2" t="s">
        <v>148</v>
      </c>
      <c r="F425" s="302"/>
      <c r="G425" s="67"/>
      <c r="H425" s="72"/>
      <c r="I425" s="27"/>
      <c r="J425" s="195">
        <f>27%</f>
        <v>0.27</v>
      </c>
      <c r="K425" s="214">
        <f t="shared" si="684"/>
        <v>0</v>
      </c>
      <c r="L425" s="20">
        <f t="shared" si="661"/>
        <v>0</v>
      </c>
      <c r="M425" s="73">
        <f t="shared" si="662"/>
        <v>0</v>
      </c>
      <c r="N425" s="215">
        <f>100%</f>
        <v>1</v>
      </c>
      <c r="O425" s="194">
        <f t="shared" si="685"/>
        <v>0</v>
      </c>
      <c r="P425" s="141"/>
      <c r="Q425" s="20">
        <f t="shared" si="663"/>
        <v>0</v>
      </c>
      <c r="R425" s="142"/>
      <c r="S425" s="215">
        <f>100%</f>
        <v>1</v>
      </c>
      <c r="T425" s="194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5">
        <f t="shared" si="667"/>
        <v>0.27</v>
      </c>
      <c r="AD425" s="214">
        <f t="shared" si="687"/>
        <v>0</v>
      </c>
      <c r="AE425" s="20">
        <f t="shared" si="668"/>
        <v>0</v>
      </c>
      <c r="AF425" s="21">
        <f t="shared" si="669"/>
        <v>0</v>
      </c>
      <c r="AG425" s="215">
        <f t="shared" si="670"/>
        <v>1</v>
      </c>
      <c r="AH425" s="194">
        <f t="shared" si="688"/>
        <v>0</v>
      </c>
      <c r="AI425" s="141"/>
      <c r="AJ425" s="20">
        <f t="shared" si="671"/>
        <v>0</v>
      </c>
      <c r="AK425" s="142"/>
      <c r="AL425" s="215">
        <f t="shared" si="672"/>
        <v>1</v>
      </c>
      <c r="AM425" s="194">
        <f t="shared" si="689"/>
        <v>0</v>
      </c>
      <c r="AN425" s="141"/>
      <c r="AO425" s="143">
        <f t="shared" si="673"/>
        <v>0</v>
      </c>
      <c r="AP425" s="208">
        <f t="shared" si="690"/>
        <v>0</v>
      </c>
      <c r="AQ425" s="11" t="str">
        <f t="shared" si="658"/>
        <v xml:space="preserve"> </v>
      </c>
      <c r="AR425" s="230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5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5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8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2" t="s">
        <v>148</v>
      </c>
      <c r="F426" s="302"/>
      <c r="G426" s="67"/>
      <c r="H426" s="72"/>
      <c r="I426" s="27"/>
      <c r="J426" s="195">
        <f>27%</f>
        <v>0.27</v>
      </c>
      <c r="K426" s="214">
        <f t="shared" si="684"/>
        <v>0</v>
      </c>
      <c r="L426" s="20">
        <f t="shared" si="661"/>
        <v>0</v>
      </c>
      <c r="M426" s="73">
        <f t="shared" si="662"/>
        <v>0</v>
      </c>
      <c r="N426" s="215">
        <f>100%</f>
        <v>1</v>
      </c>
      <c r="O426" s="194">
        <f t="shared" si="685"/>
        <v>0</v>
      </c>
      <c r="P426" s="141"/>
      <c r="Q426" s="20">
        <f t="shared" si="663"/>
        <v>0</v>
      </c>
      <c r="R426" s="142"/>
      <c r="S426" s="215">
        <f>100%</f>
        <v>1</v>
      </c>
      <c r="T426" s="194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5">
        <f t="shared" si="667"/>
        <v>0.27</v>
      </c>
      <c r="AD426" s="214">
        <f t="shared" si="687"/>
        <v>0</v>
      </c>
      <c r="AE426" s="20">
        <f t="shared" si="668"/>
        <v>0</v>
      </c>
      <c r="AF426" s="21">
        <f t="shared" si="669"/>
        <v>0</v>
      </c>
      <c r="AG426" s="215">
        <f t="shared" si="670"/>
        <v>1</v>
      </c>
      <c r="AH426" s="194">
        <f t="shared" si="688"/>
        <v>0</v>
      </c>
      <c r="AI426" s="141"/>
      <c r="AJ426" s="20">
        <f t="shared" si="671"/>
        <v>0</v>
      </c>
      <c r="AK426" s="142"/>
      <c r="AL426" s="215">
        <f t="shared" si="672"/>
        <v>1</v>
      </c>
      <c r="AM426" s="194">
        <f t="shared" si="689"/>
        <v>0</v>
      </c>
      <c r="AN426" s="141"/>
      <c r="AO426" s="143">
        <f t="shared" si="673"/>
        <v>0</v>
      </c>
      <c r="AP426" s="208">
        <f t="shared" si="690"/>
        <v>0</v>
      </c>
      <c r="AQ426" s="11" t="str">
        <f t="shared" si="658"/>
        <v xml:space="preserve"> </v>
      </c>
      <c r="AR426" s="230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5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5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8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2" t="s">
        <v>148</v>
      </c>
      <c r="F427" s="302"/>
      <c r="G427" s="67"/>
      <c r="H427" s="72"/>
      <c r="I427" s="27"/>
      <c r="J427" s="195">
        <f>27%</f>
        <v>0.27</v>
      </c>
      <c r="K427" s="214">
        <f t="shared" si="684"/>
        <v>0</v>
      </c>
      <c r="L427" s="20">
        <f t="shared" si="661"/>
        <v>0</v>
      </c>
      <c r="M427" s="73">
        <f t="shared" si="662"/>
        <v>0</v>
      </c>
      <c r="N427" s="215">
        <f>100%</f>
        <v>1</v>
      </c>
      <c r="O427" s="194">
        <f t="shared" si="685"/>
        <v>0</v>
      </c>
      <c r="P427" s="141"/>
      <c r="Q427" s="20">
        <f t="shared" si="663"/>
        <v>0</v>
      </c>
      <c r="R427" s="142"/>
      <c r="S427" s="215">
        <f>100%</f>
        <v>1</v>
      </c>
      <c r="T427" s="194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5">
        <f t="shared" si="667"/>
        <v>0.27</v>
      </c>
      <c r="AD427" s="214">
        <f t="shared" si="687"/>
        <v>0</v>
      </c>
      <c r="AE427" s="20">
        <f t="shared" si="668"/>
        <v>0</v>
      </c>
      <c r="AF427" s="21">
        <f t="shared" si="669"/>
        <v>0</v>
      </c>
      <c r="AG427" s="215">
        <f t="shared" si="670"/>
        <v>1</v>
      </c>
      <c r="AH427" s="194">
        <f t="shared" si="688"/>
        <v>0</v>
      </c>
      <c r="AI427" s="141"/>
      <c r="AJ427" s="20">
        <f t="shared" si="671"/>
        <v>0</v>
      </c>
      <c r="AK427" s="142"/>
      <c r="AL427" s="215">
        <f t="shared" si="672"/>
        <v>1</v>
      </c>
      <c r="AM427" s="194">
        <f t="shared" si="689"/>
        <v>0</v>
      </c>
      <c r="AN427" s="141"/>
      <c r="AO427" s="143">
        <f t="shared" si="673"/>
        <v>0</v>
      </c>
      <c r="AP427" s="208">
        <f t="shared" si="690"/>
        <v>0</v>
      </c>
      <c r="AQ427" s="11" t="str">
        <f t="shared" si="658"/>
        <v xml:space="preserve"> </v>
      </c>
      <c r="AR427" s="230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5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5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8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2" t="s">
        <v>148</v>
      </c>
      <c r="F428" s="302"/>
      <c r="G428" s="67"/>
      <c r="H428" s="72"/>
      <c r="I428" s="27"/>
      <c r="J428" s="195">
        <f>27%</f>
        <v>0.27</v>
      </c>
      <c r="K428" s="214">
        <f t="shared" si="684"/>
        <v>0</v>
      </c>
      <c r="L428" s="20">
        <f t="shared" si="661"/>
        <v>0</v>
      </c>
      <c r="M428" s="73">
        <f t="shared" si="662"/>
        <v>0</v>
      </c>
      <c r="N428" s="215">
        <f>100%</f>
        <v>1</v>
      </c>
      <c r="O428" s="194">
        <f t="shared" si="685"/>
        <v>0</v>
      </c>
      <c r="P428" s="141"/>
      <c r="Q428" s="20">
        <f t="shared" si="663"/>
        <v>0</v>
      </c>
      <c r="R428" s="142"/>
      <c r="S428" s="215">
        <f>100%</f>
        <v>1</v>
      </c>
      <c r="T428" s="194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5">
        <f t="shared" si="667"/>
        <v>0.27</v>
      </c>
      <c r="AD428" s="214">
        <f t="shared" si="687"/>
        <v>0</v>
      </c>
      <c r="AE428" s="20">
        <f t="shared" si="668"/>
        <v>0</v>
      </c>
      <c r="AF428" s="21">
        <f t="shared" si="669"/>
        <v>0</v>
      </c>
      <c r="AG428" s="215">
        <f t="shared" si="670"/>
        <v>1</v>
      </c>
      <c r="AH428" s="194">
        <f t="shared" si="688"/>
        <v>0</v>
      </c>
      <c r="AI428" s="141"/>
      <c r="AJ428" s="20">
        <f t="shared" si="671"/>
        <v>0</v>
      </c>
      <c r="AK428" s="142"/>
      <c r="AL428" s="215">
        <f t="shared" si="672"/>
        <v>1</v>
      </c>
      <c r="AM428" s="194">
        <f t="shared" si="689"/>
        <v>0</v>
      </c>
      <c r="AN428" s="141"/>
      <c r="AO428" s="143">
        <f t="shared" si="673"/>
        <v>0</v>
      </c>
      <c r="AP428" s="208">
        <f t="shared" si="690"/>
        <v>0</v>
      </c>
      <c r="AQ428" s="11" t="str">
        <f t="shared" si="658"/>
        <v xml:space="preserve"> </v>
      </c>
      <c r="AR428" s="230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5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5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8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2" t="s">
        <v>148</v>
      </c>
      <c r="F429" s="302"/>
      <c r="G429" s="67"/>
      <c r="H429" s="72"/>
      <c r="I429" s="27"/>
      <c r="J429" s="195">
        <f>27%</f>
        <v>0.27</v>
      </c>
      <c r="K429" s="214">
        <f t="shared" si="684"/>
        <v>0</v>
      </c>
      <c r="L429" s="20">
        <f t="shared" si="661"/>
        <v>0</v>
      </c>
      <c r="M429" s="73">
        <f t="shared" si="662"/>
        <v>0</v>
      </c>
      <c r="N429" s="215">
        <f>100%</f>
        <v>1</v>
      </c>
      <c r="O429" s="194">
        <f t="shared" si="685"/>
        <v>0</v>
      </c>
      <c r="P429" s="141"/>
      <c r="Q429" s="20">
        <f t="shared" si="663"/>
        <v>0</v>
      </c>
      <c r="R429" s="142"/>
      <c r="S429" s="215">
        <f>100%</f>
        <v>1</v>
      </c>
      <c r="T429" s="194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5">
        <f t="shared" si="667"/>
        <v>0.27</v>
      </c>
      <c r="AD429" s="214">
        <f t="shared" si="687"/>
        <v>0</v>
      </c>
      <c r="AE429" s="20">
        <f t="shared" si="668"/>
        <v>0</v>
      </c>
      <c r="AF429" s="21">
        <f t="shared" si="669"/>
        <v>0</v>
      </c>
      <c r="AG429" s="215">
        <f t="shared" si="670"/>
        <v>1</v>
      </c>
      <c r="AH429" s="194">
        <f t="shared" si="688"/>
        <v>0</v>
      </c>
      <c r="AI429" s="141"/>
      <c r="AJ429" s="20">
        <f t="shared" si="671"/>
        <v>0</v>
      </c>
      <c r="AK429" s="142"/>
      <c r="AL429" s="215">
        <f t="shared" si="672"/>
        <v>1</v>
      </c>
      <c r="AM429" s="194">
        <f t="shared" si="689"/>
        <v>0</v>
      </c>
      <c r="AN429" s="141"/>
      <c r="AO429" s="143">
        <f t="shared" si="673"/>
        <v>0</v>
      </c>
      <c r="AP429" s="208">
        <f t="shared" si="690"/>
        <v>0</v>
      </c>
      <c r="AQ429" s="11" t="str">
        <f t="shared" si="658"/>
        <v xml:space="preserve"> </v>
      </c>
      <c r="AR429" s="230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5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5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8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2" t="s">
        <v>148</v>
      </c>
      <c r="F430" s="302"/>
      <c r="G430" s="67"/>
      <c r="H430" s="72"/>
      <c r="I430" s="27"/>
      <c r="J430" s="195">
        <f>27%</f>
        <v>0.27</v>
      </c>
      <c r="K430" s="214">
        <f t="shared" si="684"/>
        <v>0</v>
      </c>
      <c r="L430" s="20">
        <f t="shared" si="661"/>
        <v>0</v>
      </c>
      <c r="M430" s="73">
        <f t="shared" si="662"/>
        <v>0</v>
      </c>
      <c r="N430" s="215">
        <f>100%</f>
        <v>1</v>
      </c>
      <c r="O430" s="194">
        <f t="shared" si="685"/>
        <v>0</v>
      </c>
      <c r="P430" s="141"/>
      <c r="Q430" s="20">
        <f t="shared" si="663"/>
        <v>0</v>
      </c>
      <c r="R430" s="142"/>
      <c r="S430" s="215">
        <f>100%</f>
        <v>1</v>
      </c>
      <c r="T430" s="194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5">
        <f t="shared" si="667"/>
        <v>0.27</v>
      </c>
      <c r="AD430" s="214">
        <f t="shared" si="687"/>
        <v>0</v>
      </c>
      <c r="AE430" s="20">
        <f t="shared" si="668"/>
        <v>0</v>
      </c>
      <c r="AF430" s="21">
        <f t="shared" si="669"/>
        <v>0</v>
      </c>
      <c r="AG430" s="215">
        <f t="shared" si="670"/>
        <v>1</v>
      </c>
      <c r="AH430" s="194">
        <f t="shared" si="688"/>
        <v>0</v>
      </c>
      <c r="AI430" s="141"/>
      <c r="AJ430" s="20">
        <f t="shared" si="671"/>
        <v>0</v>
      </c>
      <c r="AK430" s="142"/>
      <c r="AL430" s="215">
        <f t="shared" si="672"/>
        <v>1</v>
      </c>
      <c r="AM430" s="194">
        <f t="shared" si="689"/>
        <v>0</v>
      </c>
      <c r="AN430" s="141"/>
      <c r="AO430" s="143">
        <f t="shared" si="673"/>
        <v>0</v>
      </c>
      <c r="AP430" s="208">
        <f t="shared" si="690"/>
        <v>0</v>
      </c>
      <c r="AQ430" s="11" t="str">
        <f t="shared" si="658"/>
        <v xml:space="preserve"> </v>
      </c>
      <c r="AR430" s="230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5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5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8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2" t="s">
        <v>148</v>
      </c>
      <c r="F431" s="302"/>
      <c r="G431" s="67"/>
      <c r="H431" s="72"/>
      <c r="I431" s="27"/>
      <c r="J431" s="195">
        <f>27%</f>
        <v>0.27</v>
      </c>
      <c r="K431" s="214">
        <f t="shared" si="684"/>
        <v>0</v>
      </c>
      <c r="L431" s="20">
        <f t="shared" si="661"/>
        <v>0</v>
      </c>
      <c r="M431" s="73">
        <f t="shared" si="662"/>
        <v>0</v>
      </c>
      <c r="N431" s="215">
        <f>100%</f>
        <v>1</v>
      </c>
      <c r="O431" s="194">
        <f t="shared" si="685"/>
        <v>0</v>
      </c>
      <c r="P431" s="141"/>
      <c r="Q431" s="20">
        <f t="shared" si="663"/>
        <v>0</v>
      </c>
      <c r="R431" s="142"/>
      <c r="S431" s="215">
        <f>100%</f>
        <v>1</v>
      </c>
      <c r="T431" s="194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5">
        <f t="shared" si="667"/>
        <v>0.27</v>
      </c>
      <c r="AD431" s="214">
        <f t="shared" si="687"/>
        <v>0</v>
      </c>
      <c r="AE431" s="20">
        <f t="shared" si="668"/>
        <v>0</v>
      </c>
      <c r="AF431" s="21">
        <f t="shared" si="669"/>
        <v>0</v>
      </c>
      <c r="AG431" s="215">
        <f t="shared" si="670"/>
        <v>1</v>
      </c>
      <c r="AH431" s="194">
        <f t="shared" si="688"/>
        <v>0</v>
      </c>
      <c r="AI431" s="141"/>
      <c r="AJ431" s="20">
        <f t="shared" si="671"/>
        <v>0</v>
      </c>
      <c r="AK431" s="142"/>
      <c r="AL431" s="215">
        <f t="shared" si="672"/>
        <v>1</v>
      </c>
      <c r="AM431" s="194">
        <f t="shared" si="689"/>
        <v>0</v>
      </c>
      <c r="AN431" s="141"/>
      <c r="AO431" s="143">
        <f t="shared" si="673"/>
        <v>0</v>
      </c>
      <c r="AP431" s="208">
        <f>AH431-O431</f>
        <v>0</v>
      </c>
      <c r="AQ431" s="11" t="str">
        <f t="shared" si="658"/>
        <v xml:space="preserve"> </v>
      </c>
      <c r="AR431" s="230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5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5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8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09" t="s">
        <v>25</v>
      </c>
      <c r="D432" s="310"/>
      <c r="E432" s="310"/>
      <c r="F432" s="311"/>
      <c r="G432" s="64"/>
      <c r="H432" s="68"/>
      <c r="I432" s="25"/>
      <c r="J432" s="25"/>
      <c r="K432" s="197"/>
      <c r="L432" s="1"/>
      <c r="M432" s="74">
        <f>M433+M454+M475+M496</f>
        <v>0</v>
      </c>
      <c r="N432" s="217"/>
      <c r="O432" s="1">
        <f>O433+O454+O475+O496</f>
        <v>0</v>
      </c>
      <c r="P432" s="146"/>
      <c r="Q432" s="1">
        <f>Q433+Q454+Q475+Q496</f>
        <v>0</v>
      </c>
      <c r="R432" s="147"/>
      <c r="S432" s="217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7"/>
      <c r="AE432" s="1"/>
      <c r="AF432" s="3">
        <f>AF433+AF454+AF475+AF496</f>
        <v>0</v>
      </c>
      <c r="AG432" s="217"/>
      <c r="AH432" s="1">
        <f>AH433+AH454+AH475+AH496</f>
        <v>0</v>
      </c>
      <c r="AI432" s="146"/>
      <c r="AJ432" s="1">
        <f>AJ433+AJ454+AJ475+AJ496</f>
        <v>0</v>
      </c>
      <c r="AK432" s="147"/>
      <c r="AL432" s="217"/>
      <c r="AM432" s="1">
        <f>AM433+AM454+AM475+AM496</f>
        <v>0</v>
      </c>
      <c r="AN432" s="146"/>
      <c r="AO432" s="74">
        <f>SUM(AO433+AO454+AO475+AO496)</f>
        <v>0</v>
      </c>
      <c r="AP432" s="209"/>
      <c r="AQ432" s="11" t="str">
        <f t="shared" si="658"/>
        <v xml:space="preserve"> </v>
      </c>
      <c r="AR432" s="230"/>
      <c r="AS432" s="22"/>
      <c r="AT432" s="25"/>
      <c r="AU432" s="25"/>
      <c r="AV432" s="1"/>
      <c r="AW432" s="3">
        <f>AW433+AW454+AW475+AW496</f>
        <v>0</v>
      </c>
      <c r="AX432" s="217"/>
      <c r="AY432" s="1">
        <f>AY433+AY454+AY475+AY496</f>
        <v>0</v>
      </c>
      <c r="AZ432" s="146"/>
      <c r="BA432" s="1">
        <f>BA433+BA454+BA475+BA496</f>
        <v>0</v>
      </c>
      <c r="BB432" s="147"/>
      <c r="BC432" s="217"/>
      <c r="BD432" s="1">
        <f>BD433+BD454+BD475+BD496</f>
        <v>0</v>
      </c>
      <c r="BE432" s="146"/>
      <c r="BF432" s="74">
        <f>SUM(BF433+BF454+BF475+BF496)</f>
        <v>0</v>
      </c>
      <c r="BG432" s="209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03" t="s">
        <v>26</v>
      </c>
      <c r="E433" s="304"/>
      <c r="F433" s="305"/>
      <c r="G433" s="65"/>
      <c r="H433" s="70"/>
      <c r="I433" s="26"/>
      <c r="J433" s="26"/>
      <c r="K433" s="133"/>
      <c r="L433" s="5"/>
      <c r="M433" s="71">
        <f>O433+Q433</f>
        <v>0</v>
      </c>
      <c r="N433" s="216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6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8"/>
      <c r="AE433" s="5"/>
      <c r="AF433" s="6">
        <f>AH433+AJ433</f>
        <v>0</v>
      </c>
      <c r="AG433" s="216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6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9"/>
      <c r="AQ433" s="11" t="str">
        <f t="shared" si="658"/>
        <v xml:space="preserve"> </v>
      </c>
      <c r="AR433" s="230"/>
      <c r="AS433" s="23"/>
      <c r="AT433" s="26"/>
      <c r="AU433" s="29"/>
      <c r="AV433" s="5"/>
      <c r="AW433" s="6">
        <f>AY433+BA433</f>
        <v>0</v>
      </c>
      <c r="AX433" s="216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6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9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2" t="s">
        <v>148</v>
      </c>
      <c r="F434" s="302"/>
      <c r="G434" s="67"/>
      <c r="H434" s="72"/>
      <c r="I434" s="27"/>
      <c r="J434" s="195">
        <f>27%</f>
        <v>0.27</v>
      </c>
      <c r="K434" s="214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5">
        <f>100%</f>
        <v>1</v>
      </c>
      <c r="O434" s="194">
        <f>ROUND((M434*N434),0)</f>
        <v>0</v>
      </c>
      <c r="P434" s="141"/>
      <c r="Q434" s="20">
        <f t="shared" ref="Q434:Q453" si="697">M434-O434</f>
        <v>0</v>
      </c>
      <c r="R434" s="142"/>
      <c r="S434" s="215">
        <f>100%</f>
        <v>1</v>
      </c>
      <c r="T434" s="194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5">
        <f t="shared" ref="AC434:AC453" si="701">J434</f>
        <v>0.27</v>
      </c>
      <c r="AD434" s="214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5">
        <f t="shared" ref="AG434:AG453" si="704">N434</f>
        <v>1</v>
      </c>
      <c r="AH434" s="194">
        <f>ROUND((AF434*AG434),0)</f>
        <v>0</v>
      </c>
      <c r="AI434" s="141"/>
      <c r="AJ434" s="20">
        <f t="shared" ref="AJ434:AJ453" si="705">AF434-AH434</f>
        <v>0</v>
      </c>
      <c r="AK434" s="142"/>
      <c r="AL434" s="215">
        <f t="shared" ref="AL434:AL453" si="706">S434</f>
        <v>1</v>
      </c>
      <c r="AM434" s="194">
        <f>ROUND((AL434*AH434),0)</f>
        <v>0</v>
      </c>
      <c r="AN434" s="141"/>
      <c r="AO434" s="143">
        <f t="shared" ref="AO434:AO453" si="707">AH434-AM434</f>
        <v>0</v>
      </c>
      <c r="AP434" s="208">
        <f>AH434-O434</f>
        <v>0</v>
      </c>
      <c r="AQ434" s="11" t="str">
        <f t="shared" si="658"/>
        <v xml:space="preserve"> </v>
      </c>
      <c r="AR434" s="230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5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5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8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2" t="s">
        <v>148</v>
      </c>
      <c r="F435" s="302"/>
      <c r="G435" s="67"/>
      <c r="H435" s="72"/>
      <c r="I435" s="27"/>
      <c r="J435" s="195">
        <f>27%</f>
        <v>0.27</v>
      </c>
      <c r="K435" s="214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5">
        <f>100%</f>
        <v>1</v>
      </c>
      <c r="O435" s="194">
        <f t="shared" ref="O435:O453" si="719">ROUND((M435*N435),0)</f>
        <v>0</v>
      </c>
      <c r="P435" s="141"/>
      <c r="Q435" s="20">
        <f t="shared" si="697"/>
        <v>0</v>
      </c>
      <c r="R435" s="142"/>
      <c r="S435" s="215">
        <f>100%</f>
        <v>1</v>
      </c>
      <c r="T435" s="194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5">
        <f t="shared" si="701"/>
        <v>0.27</v>
      </c>
      <c r="AD435" s="214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5">
        <f t="shared" si="704"/>
        <v>1</v>
      </c>
      <c r="AH435" s="194">
        <f t="shared" ref="AH435:AH453" si="722">ROUND((AF435*AG435),0)</f>
        <v>0</v>
      </c>
      <c r="AI435" s="141"/>
      <c r="AJ435" s="20">
        <f t="shared" si="705"/>
        <v>0</v>
      </c>
      <c r="AK435" s="142"/>
      <c r="AL435" s="215">
        <f t="shared" si="706"/>
        <v>1</v>
      </c>
      <c r="AM435" s="194">
        <f t="shared" ref="AM435:AM453" si="723">ROUND((AL435*AH435),0)</f>
        <v>0</v>
      </c>
      <c r="AN435" s="141"/>
      <c r="AO435" s="143">
        <f t="shared" si="707"/>
        <v>0</v>
      </c>
      <c r="AP435" s="208">
        <f t="shared" ref="AP435:AP452" si="724">AH435-O435</f>
        <v>0</v>
      </c>
      <c r="AQ435" s="11" t="str">
        <f t="shared" si="658"/>
        <v xml:space="preserve"> </v>
      </c>
      <c r="AR435" s="230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5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5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8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2" t="s">
        <v>148</v>
      </c>
      <c r="F436" s="302"/>
      <c r="G436" s="67"/>
      <c r="H436" s="72"/>
      <c r="I436" s="27"/>
      <c r="J436" s="195">
        <f>27%</f>
        <v>0.27</v>
      </c>
      <c r="K436" s="214">
        <f t="shared" si="718"/>
        <v>0</v>
      </c>
      <c r="L436" s="20">
        <f t="shared" si="695"/>
        <v>0</v>
      </c>
      <c r="M436" s="73">
        <f t="shared" si="696"/>
        <v>0</v>
      </c>
      <c r="N436" s="215">
        <f>100%</f>
        <v>1</v>
      </c>
      <c r="O436" s="194">
        <f t="shared" si="719"/>
        <v>0</v>
      </c>
      <c r="P436" s="141"/>
      <c r="Q436" s="20">
        <f t="shared" si="697"/>
        <v>0</v>
      </c>
      <c r="R436" s="142"/>
      <c r="S436" s="215">
        <f>100%</f>
        <v>1</v>
      </c>
      <c r="T436" s="194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5">
        <f t="shared" si="701"/>
        <v>0.27</v>
      </c>
      <c r="AD436" s="214">
        <f t="shared" si="721"/>
        <v>0</v>
      </c>
      <c r="AE436" s="20">
        <f t="shared" si="702"/>
        <v>0</v>
      </c>
      <c r="AF436" s="21">
        <f t="shared" si="703"/>
        <v>0</v>
      </c>
      <c r="AG436" s="215">
        <f t="shared" si="704"/>
        <v>1</v>
      </c>
      <c r="AH436" s="194">
        <f t="shared" si="722"/>
        <v>0</v>
      </c>
      <c r="AI436" s="141"/>
      <c r="AJ436" s="20">
        <f t="shared" si="705"/>
        <v>0</v>
      </c>
      <c r="AK436" s="142"/>
      <c r="AL436" s="215">
        <f t="shared" si="706"/>
        <v>1</v>
      </c>
      <c r="AM436" s="194">
        <f t="shared" si="723"/>
        <v>0</v>
      </c>
      <c r="AN436" s="141"/>
      <c r="AO436" s="143">
        <f t="shared" si="707"/>
        <v>0</v>
      </c>
      <c r="AP436" s="208">
        <f t="shared" si="724"/>
        <v>0</v>
      </c>
      <c r="AQ436" s="11" t="str">
        <f t="shared" si="658"/>
        <v xml:space="preserve"> </v>
      </c>
      <c r="AR436" s="230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5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5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8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2" t="s">
        <v>148</v>
      </c>
      <c r="F437" s="302"/>
      <c r="G437" s="67"/>
      <c r="H437" s="72"/>
      <c r="I437" s="27"/>
      <c r="J437" s="195">
        <f>27%</f>
        <v>0.27</v>
      </c>
      <c r="K437" s="214">
        <f t="shared" si="718"/>
        <v>0</v>
      </c>
      <c r="L437" s="20">
        <f t="shared" si="695"/>
        <v>0</v>
      </c>
      <c r="M437" s="73">
        <f t="shared" si="696"/>
        <v>0</v>
      </c>
      <c r="N437" s="215">
        <f>100%</f>
        <v>1</v>
      </c>
      <c r="O437" s="194">
        <f t="shared" si="719"/>
        <v>0</v>
      </c>
      <c r="P437" s="141"/>
      <c r="Q437" s="20">
        <f t="shared" si="697"/>
        <v>0</v>
      </c>
      <c r="R437" s="142"/>
      <c r="S437" s="215">
        <f>100%</f>
        <v>1</v>
      </c>
      <c r="T437" s="194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5">
        <f t="shared" si="701"/>
        <v>0.27</v>
      </c>
      <c r="AD437" s="214">
        <f t="shared" si="721"/>
        <v>0</v>
      </c>
      <c r="AE437" s="20">
        <f t="shared" si="702"/>
        <v>0</v>
      </c>
      <c r="AF437" s="21">
        <f t="shared" si="703"/>
        <v>0</v>
      </c>
      <c r="AG437" s="215">
        <f t="shared" si="704"/>
        <v>1</v>
      </c>
      <c r="AH437" s="194">
        <f t="shared" si="722"/>
        <v>0</v>
      </c>
      <c r="AI437" s="141"/>
      <c r="AJ437" s="20">
        <f t="shared" si="705"/>
        <v>0</v>
      </c>
      <c r="AK437" s="142"/>
      <c r="AL437" s="215">
        <f t="shared" si="706"/>
        <v>1</v>
      </c>
      <c r="AM437" s="194">
        <f t="shared" si="723"/>
        <v>0</v>
      </c>
      <c r="AN437" s="141"/>
      <c r="AO437" s="143">
        <f t="shared" si="707"/>
        <v>0</v>
      </c>
      <c r="AP437" s="208">
        <f t="shared" si="724"/>
        <v>0</v>
      </c>
      <c r="AQ437" s="11" t="str">
        <f t="shared" si="658"/>
        <v xml:space="preserve"> </v>
      </c>
      <c r="AR437" s="230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5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5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8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2" t="s">
        <v>148</v>
      </c>
      <c r="F438" s="302"/>
      <c r="G438" s="67"/>
      <c r="H438" s="72"/>
      <c r="I438" s="27"/>
      <c r="J438" s="195">
        <f>27%</f>
        <v>0.27</v>
      </c>
      <c r="K438" s="214">
        <f t="shared" si="718"/>
        <v>0</v>
      </c>
      <c r="L438" s="20">
        <f t="shared" si="695"/>
        <v>0</v>
      </c>
      <c r="M438" s="73">
        <f t="shared" si="696"/>
        <v>0</v>
      </c>
      <c r="N438" s="215">
        <f>100%</f>
        <v>1</v>
      </c>
      <c r="O438" s="194">
        <f t="shared" si="719"/>
        <v>0</v>
      </c>
      <c r="P438" s="141"/>
      <c r="Q438" s="20">
        <f t="shared" si="697"/>
        <v>0</v>
      </c>
      <c r="R438" s="142"/>
      <c r="S438" s="215">
        <f>100%</f>
        <v>1</v>
      </c>
      <c r="T438" s="194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5">
        <f t="shared" si="701"/>
        <v>0.27</v>
      </c>
      <c r="AD438" s="214">
        <f t="shared" si="721"/>
        <v>0</v>
      </c>
      <c r="AE438" s="20">
        <f t="shared" si="702"/>
        <v>0</v>
      </c>
      <c r="AF438" s="21">
        <f t="shared" si="703"/>
        <v>0</v>
      </c>
      <c r="AG438" s="215">
        <f t="shared" si="704"/>
        <v>1</v>
      </c>
      <c r="AH438" s="194">
        <f t="shared" si="722"/>
        <v>0</v>
      </c>
      <c r="AI438" s="141"/>
      <c r="AJ438" s="20">
        <f t="shared" si="705"/>
        <v>0</v>
      </c>
      <c r="AK438" s="142"/>
      <c r="AL438" s="215">
        <f t="shared" si="706"/>
        <v>1</v>
      </c>
      <c r="AM438" s="194">
        <f t="shared" si="723"/>
        <v>0</v>
      </c>
      <c r="AN438" s="141"/>
      <c r="AO438" s="143">
        <f t="shared" si="707"/>
        <v>0</v>
      </c>
      <c r="AP438" s="208">
        <f t="shared" si="724"/>
        <v>0</v>
      </c>
      <c r="AQ438" s="11" t="str">
        <f t="shared" si="658"/>
        <v xml:space="preserve"> </v>
      </c>
      <c r="AR438" s="230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5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5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8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2" t="s">
        <v>148</v>
      </c>
      <c r="F439" s="302"/>
      <c r="G439" s="67"/>
      <c r="H439" s="72"/>
      <c r="I439" s="27"/>
      <c r="J439" s="195">
        <f>27%</f>
        <v>0.27</v>
      </c>
      <c r="K439" s="214">
        <f t="shared" si="718"/>
        <v>0</v>
      </c>
      <c r="L439" s="20">
        <f t="shared" si="695"/>
        <v>0</v>
      </c>
      <c r="M439" s="73">
        <f t="shared" si="696"/>
        <v>0</v>
      </c>
      <c r="N439" s="215">
        <f>100%</f>
        <v>1</v>
      </c>
      <c r="O439" s="194">
        <f t="shared" si="719"/>
        <v>0</v>
      </c>
      <c r="P439" s="141"/>
      <c r="Q439" s="20">
        <f t="shared" si="697"/>
        <v>0</v>
      </c>
      <c r="R439" s="142"/>
      <c r="S439" s="215">
        <f>100%</f>
        <v>1</v>
      </c>
      <c r="T439" s="194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5">
        <f t="shared" si="701"/>
        <v>0.27</v>
      </c>
      <c r="AD439" s="214">
        <f t="shared" si="721"/>
        <v>0</v>
      </c>
      <c r="AE439" s="20">
        <f t="shared" si="702"/>
        <v>0</v>
      </c>
      <c r="AF439" s="21">
        <f t="shared" si="703"/>
        <v>0</v>
      </c>
      <c r="AG439" s="215">
        <f t="shared" si="704"/>
        <v>1</v>
      </c>
      <c r="AH439" s="194">
        <f t="shared" si="722"/>
        <v>0</v>
      </c>
      <c r="AI439" s="141"/>
      <c r="AJ439" s="20">
        <f t="shared" si="705"/>
        <v>0</v>
      </c>
      <c r="AK439" s="142"/>
      <c r="AL439" s="215">
        <f t="shared" si="706"/>
        <v>1</v>
      </c>
      <c r="AM439" s="194">
        <f t="shared" si="723"/>
        <v>0</v>
      </c>
      <c r="AN439" s="141"/>
      <c r="AO439" s="143">
        <f t="shared" si="707"/>
        <v>0</v>
      </c>
      <c r="AP439" s="208">
        <f t="shared" si="724"/>
        <v>0</v>
      </c>
      <c r="AQ439" s="11" t="str">
        <f t="shared" si="658"/>
        <v xml:space="preserve"> </v>
      </c>
      <c r="AR439" s="230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5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5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8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2" t="s">
        <v>148</v>
      </c>
      <c r="F440" s="302"/>
      <c r="G440" s="67"/>
      <c r="H440" s="72"/>
      <c r="I440" s="27"/>
      <c r="J440" s="195">
        <f>27%</f>
        <v>0.27</v>
      </c>
      <c r="K440" s="214">
        <f t="shared" si="718"/>
        <v>0</v>
      </c>
      <c r="L440" s="20">
        <f t="shared" si="695"/>
        <v>0</v>
      </c>
      <c r="M440" s="73">
        <f t="shared" si="696"/>
        <v>0</v>
      </c>
      <c r="N440" s="215">
        <f>100%</f>
        <v>1</v>
      </c>
      <c r="O440" s="194">
        <f t="shared" si="719"/>
        <v>0</v>
      </c>
      <c r="P440" s="141"/>
      <c r="Q440" s="20">
        <f t="shared" si="697"/>
        <v>0</v>
      </c>
      <c r="R440" s="142"/>
      <c r="S440" s="215">
        <f>100%</f>
        <v>1</v>
      </c>
      <c r="T440" s="194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5">
        <f t="shared" si="701"/>
        <v>0.27</v>
      </c>
      <c r="AD440" s="214">
        <f t="shared" si="721"/>
        <v>0</v>
      </c>
      <c r="AE440" s="20">
        <f t="shared" si="702"/>
        <v>0</v>
      </c>
      <c r="AF440" s="21">
        <f t="shared" si="703"/>
        <v>0</v>
      </c>
      <c r="AG440" s="215">
        <f t="shared" si="704"/>
        <v>1</v>
      </c>
      <c r="AH440" s="194">
        <f t="shared" si="722"/>
        <v>0</v>
      </c>
      <c r="AI440" s="141"/>
      <c r="AJ440" s="20">
        <f t="shared" si="705"/>
        <v>0</v>
      </c>
      <c r="AK440" s="142"/>
      <c r="AL440" s="215">
        <f t="shared" si="706"/>
        <v>1</v>
      </c>
      <c r="AM440" s="194">
        <f t="shared" si="723"/>
        <v>0</v>
      </c>
      <c r="AN440" s="141"/>
      <c r="AO440" s="143">
        <f t="shared" si="707"/>
        <v>0</v>
      </c>
      <c r="AP440" s="208">
        <f t="shared" si="724"/>
        <v>0</v>
      </c>
      <c r="AQ440" s="11" t="str">
        <f t="shared" si="658"/>
        <v xml:space="preserve"> </v>
      </c>
      <c r="AR440" s="230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5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5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8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2" t="s">
        <v>148</v>
      </c>
      <c r="F441" s="302"/>
      <c r="G441" s="67"/>
      <c r="H441" s="72"/>
      <c r="I441" s="27"/>
      <c r="J441" s="195">
        <f>27%</f>
        <v>0.27</v>
      </c>
      <c r="K441" s="214">
        <f t="shared" si="718"/>
        <v>0</v>
      </c>
      <c r="L441" s="20">
        <f t="shared" si="695"/>
        <v>0</v>
      </c>
      <c r="M441" s="73">
        <f t="shared" si="696"/>
        <v>0</v>
      </c>
      <c r="N441" s="215">
        <f>100%</f>
        <v>1</v>
      </c>
      <c r="O441" s="194">
        <f t="shared" si="719"/>
        <v>0</v>
      </c>
      <c r="P441" s="141"/>
      <c r="Q441" s="20">
        <f t="shared" si="697"/>
        <v>0</v>
      </c>
      <c r="R441" s="142"/>
      <c r="S441" s="215">
        <f>100%</f>
        <v>1</v>
      </c>
      <c r="T441" s="194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5">
        <f t="shared" si="701"/>
        <v>0.27</v>
      </c>
      <c r="AD441" s="214">
        <f t="shared" si="721"/>
        <v>0</v>
      </c>
      <c r="AE441" s="20">
        <f t="shared" si="702"/>
        <v>0</v>
      </c>
      <c r="AF441" s="21">
        <f t="shared" si="703"/>
        <v>0</v>
      </c>
      <c r="AG441" s="215">
        <f t="shared" si="704"/>
        <v>1</v>
      </c>
      <c r="AH441" s="194">
        <f t="shared" si="722"/>
        <v>0</v>
      </c>
      <c r="AI441" s="141"/>
      <c r="AJ441" s="20">
        <f t="shared" si="705"/>
        <v>0</v>
      </c>
      <c r="AK441" s="142"/>
      <c r="AL441" s="215">
        <f t="shared" si="706"/>
        <v>1</v>
      </c>
      <c r="AM441" s="194">
        <f t="shared" si="723"/>
        <v>0</v>
      </c>
      <c r="AN441" s="141"/>
      <c r="AO441" s="143">
        <f t="shared" si="707"/>
        <v>0</v>
      </c>
      <c r="AP441" s="208">
        <f t="shared" si="724"/>
        <v>0</v>
      </c>
      <c r="AQ441" s="11" t="str">
        <f t="shared" si="658"/>
        <v xml:space="preserve"> </v>
      </c>
      <c r="AR441" s="230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5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5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8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2" t="s">
        <v>148</v>
      </c>
      <c r="F442" s="302"/>
      <c r="G442" s="67"/>
      <c r="H442" s="72"/>
      <c r="I442" s="27"/>
      <c r="J442" s="195">
        <f>27%</f>
        <v>0.27</v>
      </c>
      <c r="K442" s="214">
        <f t="shared" si="718"/>
        <v>0</v>
      </c>
      <c r="L442" s="20">
        <f t="shared" si="695"/>
        <v>0</v>
      </c>
      <c r="M442" s="73">
        <f t="shared" si="696"/>
        <v>0</v>
      </c>
      <c r="N442" s="215">
        <f>100%</f>
        <v>1</v>
      </c>
      <c r="O442" s="194">
        <f t="shared" si="719"/>
        <v>0</v>
      </c>
      <c r="P442" s="141"/>
      <c r="Q442" s="20">
        <f t="shared" si="697"/>
        <v>0</v>
      </c>
      <c r="R442" s="142"/>
      <c r="S442" s="215">
        <f>100%</f>
        <v>1</v>
      </c>
      <c r="T442" s="194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5">
        <f t="shared" si="701"/>
        <v>0.27</v>
      </c>
      <c r="AD442" s="214">
        <f t="shared" si="721"/>
        <v>0</v>
      </c>
      <c r="AE442" s="20">
        <f t="shared" si="702"/>
        <v>0</v>
      </c>
      <c r="AF442" s="21">
        <f t="shared" si="703"/>
        <v>0</v>
      </c>
      <c r="AG442" s="215">
        <f t="shared" si="704"/>
        <v>1</v>
      </c>
      <c r="AH442" s="194">
        <f t="shared" si="722"/>
        <v>0</v>
      </c>
      <c r="AI442" s="141"/>
      <c r="AJ442" s="20">
        <f t="shared" si="705"/>
        <v>0</v>
      </c>
      <c r="AK442" s="142"/>
      <c r="AL442" s="215">
        <f t="shared" si="706"/>
        <v>1</v>
      </c>
      <c r="AM442" s="194">
        <f t="shared" si="723"/>
        <v>0</v>
      </c>
      <c r="AN442" s="141"/>
      <c r="AO442" s="143">
        <f t="shared" si="707"/>
        <v>0</v>
      </c>
      <c r="AP442" s="208">
        <f t="shared" si="724"/>
        <v>0</v>
      </c>
      <c r="AQ442" s="11" t="str">
        <f t="shared" si="658"/>
        <v xml:space="preserve"> </v>
      </c>
      <c r="AR442" s="230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5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5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8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2" t="s">
        <v>148</v>
      </c>
      <c r="F443" s="302"/>
      <c r="G443" s="67"/>
      <c r="H443" s="72"/>
      <c r="I443" s="27"/>
      <c r="J443" s="195">
        <f>27%</f>
        <v>0.27</v>
      </c>
      <c r="K443" s="214">
        <f t="shared" si="718"/>
        <v>0</v>
      </c>
      <c r="L443" s="20">
        <f t="shared" si="695"/>
        <v>0</v>
      </c>
      <c r="M443" s="73">
        <f t="shared" si="696"/>
        <v>0</v>
      </c>
      <c r="N443" s="215">
        <f>100%</f>
        <v>1</v>
      </c>
      <c r="O443" s="194">
        <f t="shared" si="719"/>
        <v>0</v>
      </c>
      <c r="P443" s="141"/>
      <c r="Q443" s="20">
        <f t="shared" si="697"/>
        <v>0</v>
      </c>
      <c r="R443" s="142"/>
      <c r="S443" s="215">
        <f>100%</f>
        <v>1</v>
      </c>
      <c r="T443" s="194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5">
        <f t="shared" si="701"/>
        <v>0.27</v>
      </c>
      <c r="AD443" s="214">
        <f t="shared" si="721"/>
        <v>0</v>
      </c>
      <c r="AE443" s="20">
        <f t="shared" si="702"/>
        <v>0</v>
      </c>
      <c r="AF443" s="21">
        <f t="shared" si="703"/>
        <v>0</v>
      </c>
      <c r="AG443" s="215">
        <f t="shared" si="704"/>
        <v>1</v>
      </c>
      <c r="AH443" s="194">
        <f t="shared" si="722"/>
        <v>0</v>
      </c>
      <c r="AI443" s="141"/>
      <c r="AJ443" s="20">
        <f t="shared" si="705"/>
        <v>0</v>
      </c>
      <c r="AK443" s="142"/>
      <c r="AL443" s="215">
        <f t="shared" si="706"/>
        <v>1</v>
      </c>
      <c r="AM443" s="194">
        <f t="shared" si="723"/>
        <v>0</v>
      </c>
      <c r="AN443" s="141"/>
      <c r="AO443" s="143">
        <f t="shared" si="707"/>
        <v>0</v>
      </c>
      <c r="AP443" s="208">
        <f t="shared" si="724"/>
        <v>0</v>
      </c>
      <c r="AQ443" s="11" t="str">
        <f t="shared" si="658"/>
        <v xml:space="preserve"> </v>
      </c>
      <c r="AR443" s="230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5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5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8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2" t="s">
        <v>148</v>
      </c>
      <c r="F444" s="302"/>
      <c r="G444" s="67"/>
      <c r="H444" s="72"/>
      <c r="I444" s="27"/>
      <c r="J444" s="195">
        <f>27%</f>
        <v>0.27</v>
      </c>
      <c r="K444" s="214">
        <f t="shared" si="718"/>
        <v>0</v>
      </c>
      <c r="L444" s="20">
        <f t="shared" si="695"/>
        <v>0</v>
      </c>
      <c r="M444" s="73">
        <f t="shared" si="696"/>
        <v>0</v>
      </c>
      <c r="N444" s="215">
        <f>100%</f>
        <v>1</v>
      </c>
      <c r="O444" s="194">
        <f t="shared" si="719"/>
        <v>0</v>
      </c>
      <c r="P444" s="141"/>
      <c r="Q444" s="20">
        <f t="shared" si="697"/>
        <v>0</v>
      </c>
      <c r="R444" s="142"/>
      <c r="S444" s="215">
        <f>100%</f>
        <v>1</v>
      </c>
      <c r="T444" s="194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5">
        <f t="shared" si="701"/>
        <v>0.27</v>
      </c>
      <c r="AD444" s="214">
        <f t="shared" si="721"/>
        <v>0</v>
      </c>
      <c r="AE444" s="20">
        <f t="shared" si="702"/>
        <v>0</v>
      </c>
      <c r="AF444" s="21">
        <f t="shared" si="703"/>
        <v>0</v>
      </c>
      <c r="AG444" s="215">
        <f t="shared" si="704"/>
        <v>1</v>
      </c>
      <c r="AH444" s="194">
        <f t="shared" si="722"/>
        <v>0</v>
      </c>
      <c r="AI444" s="141"/>
      <c r="AJ444" s="20">
        <f t="shared" si="705"/>
        <v>0</v>
      </c>
      <c r="AK444" s="142"/>
      <c r="AL444" s="215">
        <f t="shared" si="706"/>
        <v>1</v>
      </c>
      <c r="AM444" s="194">
        <f t="shared" si="723"/>
        <v>0</v>
      </c>
      <c r="AN444" s="141"/>
      <c r="AO444" s="143">
        <f t="shared" si="707"/>
        <v>0</v>
      </c>
      <c r="AP444" s="208">
        <f t="shared" si="724"/>
        <v>0</v>
      </c>
      <c r="AQ444" s="11" t="str">
        <f t="shared" si="658"/>
        <v xml:space="preserve"> </v>
      </c>
      <c r="AR444" s="230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5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5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8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2" t="s">
        <v>148</v>
      </c>
      <c r="F445" s="302"/>
      <c r="G445" s="67"/>
      <c r="H445" s="72"/>
      <c r="I445" s="27"/>
      <c r="J445" s="195">
        <f>27%</f>
        <v>0.27</v>
      </c>
      <c r="K445" s="214">
        <f t="shared" si="718"/>
        <v>0</v>
      </c>
      <c r="L445" s="20">
        <f t="shared" si="695"/>
        <v>0</v>
      </c>
      <c r="M445" s="73">
        <f t="shared" si="696"/>
        <v>0</v>
      </c>
      <c r="N445" s="215">
        <f>100%</f>
        <v>1</v>
      </c>
      <c r="O445" s="194">
        <f t="shared" si="719"/>
        <v>0</v>
      </c>
      <c r="P445" s="141"/>
      <c r="Q445" s="20">
        <f t="shared" si="697"/>
        <v>0</v>
      </c>
      <c r="R445" s="142"/>
      <c r="S445" s="215">
        <f>100%</f>
        <v>1</v>
      </c>
      <c r="T445" s="194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5">
        <f t="shared" si="701"/>
        <v>0.27</v>
      </c>
      <c r="AD445" s="214">
        <f t="shared" si="721"/>
        <v>0</v>
      </c>
      <c r="AE445" s="20">
        <f t="shared" si="702"/>
        <v>0</v>
      </c>
      <c r="AF445" s="21">
        <f t="shared" si="703"/>
        <v>0</v>
      </c>
      <c r="AG445" s="215">
        <f t="shared" si="704"/>
        <v>1</v>
      </c>
      <c r="AH445" s="194">
        <f t="shared" si="722"/>
        <v>0</v>
      </c>
      <c r="AI445" s="141"/>
      <c r="AJ445" s="20">
        <f t="shared" si="705"/>
        <v>0</v>
      </c>
      <c r="AK445" s="142"/>
      <c r="AL445" s="215">
        <f t="shared" si="706"/>
        <v>1</v>
      </c>
      <c r="AM445" s="194">
        <f t="shared" si="723"/>
        <v>0</v>
      </c>
      <c r="AN445" s="141"/>
      <c r="AO445" s="143">
        <f t="shared" si="707"/>
        <v>0</v>
      </c>
      <c r="AP445" s="208">
        <f t="shared" si="724"/>
        <v>0</v>
      </c>
      <c r="AQ445" s="11" t="str">
        <f t="shared" si="658"/>
        <v xml:space="preserve"> </v>
      </c>
      <c r="AR445" s="230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5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5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8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2" t="s">
        <v>148</v>
      </c>
      <c r="F446" s="302"/>
      <c r="G446" s="67"/>
      <c r="H446" s="72"/>
      <c r="I446" s="27"/>
      <c r="J446" s="195">
        <f>27%</f>
        <v>0.27</v>
      </c>
      <c r="K446" s="214">
        <f t="shared" si="718"/>
        <v>0</v>
      </c>
      <c r="L446" s="20">
        <f t="shared" si="695"/>
        <v>0</v>
      </c>
      <c r="M446" s="73">
        <f t="shared" si="696"/>
        <v>0</v>
      </c>
      <c r="N446" s="215">
        <f>100%</f>
        <v>1</v>
      </c>
      <c r="O446" s="194">
        <f t="shared" si="719"/>
        <v>0</v>
      </c>
      <c r="P446" s="141"/>
      <c r="Q446" s="20">
        <f t="shared" si="697"/>
        <v>0</v>
      </c>
      <c r="R446" s="142"/>
      <c r="S446" s="215">
        <f>100%</f>
        <v>1</v>
      </c>
      <c r="T446" s="194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5">
        <f t="shared" si="701"/>
        <v>0.27</v>
      </c>
      <c r="AD446" s="214">
        <f t="shared" si="721"/>
        <v>0</v>
      </c>
      <c r="AE446" s="20">
        <f t="shared" si="702"/>
        <v>0</v>
      </c>
      <c r="AF446" s="21">
        <f t="shared" si="703"/>
        <v>0</v>
      </c>
      <c r="AG446" s="215">
        <f t="shared" si="704"/>
        <v>1</v>
      </c>
      <c r="AH446" s="194">
        <f t="shared" si="722"/>
        <v>0</v>
      </c>
      <c r="AI446" s="141"/>
      <c r="AJ446" s="20">
        <f t="shared" si="705"/>
        <v>0</v>
      </c>
      <c r="AK446" s="142"/>
      <c r="AL446" s="215">
        <f t="shared" si="706"/>
        <v>1</v>
      </c>
      <c r="AM446" s="194">
        <f t="shared" si="723"/>
        <v>0</v>
      </c>
      <c r="AN446" s="141"/>
      <c r="AO446" s="143">
        <f t="shared" si="707"/>
        <v>0</v>
      </c>
      <c r="AP446" s="208">
        <f t="shared" si="724"/>
        <v>0</v>
      </c>
      <c r="AQ446" s="11" t="str">
        <f t="shared" si="658"/>
        <v xml:space="preserve"> </v>
      </c>
      <c r="AR446" s="230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5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5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8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2" t="s">
        <v>148</v>
      </c>
      <c r="F447" s="302"/>
      <c r="G447" s="67"/>
      <c r="H447" s="72"/>
      <c r="I447" s="27"/>
      <c r="J447" s="195">
        <f>27%</f>
        <v>0.27</v>
      </c>
      <c r="K447" s="214">
        <f t="shared" si="718"/>
        <v>0</v>
      </c>
      <c r="L447" s="20">
        <f t="shared" si="695"/>
        <v>0</v>
      </c>
      <c r="M447" s="73">
        <f t="shared" si="696"/>
        <v>0</v>
      </c>
      <c r="N447" s="215">
        <f>100%</f>
        <v>1</v>
      </c>
      <c r="O447" s="194">
        <f t="shared" si="719"/>
        <v>0</v>
      </c>
      <c r="P447" s="141"/>
      <c r="Q447" s="20">
        <f t="shared" si="697"/>
        <v>0</v>
      </c>
      <c r="R447" s="142"/>
      <c r="S447" s="215">
        <f>100%</f>
        <v>1</v>
      </c>
      <c r="T447" s="194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5">
        <f t="shared" si="701"/>
        <v>0.27</v>
      </c>
      <c r="AD447" s="214">
        <f t="shared" si="721"/>
        <v>0</v>
      </c>
      <c r="AE447" s="20">
        <f t="shared" si="702"/>
        <v>0</v>
      </c>
      <c r="AF447" s="21">
        <f t="shared" si="703"/>
        <v>0</v>
      </c>
      <c r="AG447" s="215">
        <f t="shared" si="704"/>
        <v>1</v>
      </c>
      <c r="AH447" s="194">
        <f t="shared" si="722"/>
        <v>0</v>
      </c>
      <c r="AI447" s="141"/>
      <c r="AJ447" s="20">
        <f t="shared" si="705"/>
        <v>0</v>
      </c>
      <c r="AK447" s="142"/>
      <c r="AL447" s="215">
        <f t="shared" si="706"/>
        <v>1</v>
      </c>
      <c r="AM447" s="194">
        <f t="shared" si="723"/>
        <v>0</v>
      </c>
      <c r="AN447" s="141"/>
      <c r="AO447" s="143">
        <f t="shared" si="707"/>
        <v>0</v>
      </c>
      <c r="AP447" s="208">
        <f t="shared" si="724"/>
        <v>0</v>
      </c>
      <c r="AQ447" s="11" t="str">
        <f t="shared" si="658"/>
        <v xml:space="preserve"> </v>
      </c>
      <c r="AR447" s="230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5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5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8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2" t="s">
        <v>148</v>
      </c>
      <c r="F448" s="302"/>
      <c r="G448" s="67"/>
      <c r="H448" s="72"/>
      <c r="I448" s="27"/>
      <c r="J448" s="195">
        <f>27%</f>
        <v>0.27</v>
      </c>
      <c r="K448" s="214">
        <f t="shared" si="718"/>
        <v>0</v>
      </c>
      <c r="L448" s="20">
        <f t="shared" si="695"/>
        <v>0</v>
      </c>
      <c r="M448" s="73">
        <f t="shared" si="696"/>
        <v>0</v>
      </c>
      <c r="N448" s="215">
        <f>100%</f>
        <v>1</v>
      </c>
      <c r="O448" s="194">
        <f t="shared" si="719"/>
        <v>0</v>
      </c>
      <c r="P448" s="141"/>
      <c r="Q448" s="20">
        <f t="shared" si="697"/>
        <v>0</v>
      </c>
      <c r="R448" s="142"/>
      <c r="S448" s="215">
        <f>100%</f>
        <v>1</v>
      </c>
      <c r="T448" s="194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5">
        <f t="shared" si="701"/>
        <v>0.27</v>
      </c>
      <c r="AD448" s="214">
        <f t="shared" si="721"/>
        <v>0</v>
      </c>
      <c r="AE448" s="20">
        <f t="shared" si="702"/>
        <v>0</v>
      </c>
      <c r="AF448" s="21">
        <f t="shared" si="703"/>
        <v>0</v>
      </c>
      <c r="AG448" s="215">
        <f t="shared" si="704"/>
        <v>1</v>
      </c>
      <c r="AH448" s="194">
        <f t="shared" si="722"/>
        <v>0</v>
      </c>
      <c r="AI448" s="141"/>
      <c r="AJ448" s="20">
        <f t="shared" si="705"/>
        <v>0</v>
      </c>
      <c r="AK448" s="142"/>
      <c r="AL448" s="215">
        <f t="shared" si="706"/>
        <v>1</v>
      </c>
      <c r="AM448" s="194">
        <f t="shared" si="723"/>
        <v>0</v>
      </c>
      <c r="AN448" s="141"/>
      <c r="AO448" s="143">
        <f t="shared" si="707"/>
        <v>0</v>
      </c>
      <c r="AP448" s="208">
        <f t="shared" si="724"/>
        <v>0</v>
      </c>
      <c r="AQ448" s="11" t="str">
        <f t="shared" si="658"/>
        <v xml:space="preserve"> </v>
      </c>
      <c r="AR448" s="230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5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5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8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2" t="s">
        <v>148</v>
      </c>
      <c r="F449" s="302"/>
      <c r="G449" s="67"/>
      <c r="H449" s="72"/>
      <c r="I449" s="27"/>
      <c r="J449" s="195">
        <f>27%</f>
        <v>0.27</v>
      </c>
      <c r="K449" s="214">
        <f t="shared" si="718"/>
        <v>0</v>
      </c>
      <c r="L449" s="20">
        <f t="shared" si="695"/>
        <v>0</v>
      </c>
      <c r="M449" s="73">
        <f t="shared" si="696"/>
        <v>0</v>
      </c>
      <c r="N449" s="215">
        <f>100%</f>
        <v>1</v>
      </c>
      <c r="O449" s="194">
        <f t="shared" si="719"/>
        <v>0</v>
      </c>
      <c r="P449" s="141"/>
      <c r="Q449" s="20">
        <f t="shared" si="697"/>
        <v>0</v>
      </c>
      <c r="R449" s="142"/>
      <c r="S449" s="215">
        <f>100%</f>
        <v>1</v>
      </c>
      <c r="T449" s="194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5">
        <f t="shared" si="701"/>
        <v>0.27</v>
      </c>
      <c r="AD449" s="214">
        <f t="shared" si="721"/>
        <v>0</v>
      </c>
      <c r="AE449" s="20">
        <f t="shared" si="702"/>
        <v>0</v>
      </c>
      <c r="AF449" s="21">
        <f t="shared" si="703"/>
        <v>0</v>
      </c>
      <c r="AG449" s="215">
        <f t="shared" si="704"/>
        <v>1</v>
      </c>
      <c r="AH449" s="194">
        <f t="shared" si="722"/>
        <v>0</v>
      </c>
      <c r="AI449" s="141"/>
      <c r="AJ449" s="20">
        <f t="shared" si="705"/>
        <v>0</v>
      </c>
      <c r="AK449" s="142"/>
      <c r="AL449" s="215">
        <f t="shared" si="706"/>
        <v>1</v>
      </c>
      <c r="AM449" s="194">
        <f t="shared" si="723"/>
        <v>0</v>
      </c>
      <c r="AN449" s="141"/>
      <c r="AO449" s="143">
        <f t="shared" si="707"/>
        <v>0</v>
      </c>
      <c r="AP449" s="208">
        <f t="shared" si="724"/>
        <v>0</v>
      </c>
      <c r="AQ449" s="11" t="str">
        <f t="shared" si="658"/>
        <v xml:space="preserve"> </v>
      </c>
      <c r="AR449" s="230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5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5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8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2" t="s">
        <v>148</v>
      </c>
      <c r="F450" s="302"/>
      <c r="G450" s="67"/>
      <c r="H450" s="72"/>
      <c r="I450" s="27"/>
      <c r="J450" s="195">
        <f>27%</f>
        <v>0.27</v>
      </c>
      <c r="K450" s="214">
        <f t="shared" si="718"/>
        <v>0</v>
      </c>
      <c r="L450" s="20">
        <f t="shared" si="695"/>
        <v>0</v>
      </c>
      <c r="M450" s="73">
        <f t="shared" si="696"/>
        <v>0</v>
      </c>
      <c r="N450" s="215">
        <f>100%</f>
        <v>1</v>
      </c>
      <c r="O450" s="194">
        <f t="shared" si="719"/>
        <v>0</v>
      </c>
      <c r="P450" s="141"/>
      <c r="Q450" s="20">
        <f t="shared" si="697"/>
        <v>0</v>
      </c>
      <c r="R450" s="142"/>
      <c r="S450" s="215">
        <f>100%</f>
        <v>1</v>
      </c>
      <c r="T450" s="194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5">
        <f t="shared" si="701"/>
        <v>0.27</v>
      </c>
      <c r="AD450" s="214">
        <f t="shared" si="721"/>
        <v>0</v>
      </c>
      <c r="AE450" s="20">
        <f t="shared" si="702"/>
        <v>0</v>
      </c>
      <c r="AF450" s="21">
        <f t="shared" si="703"/>
        <v>0</v>
      </c>
      <c r="AG450" s="215">
        <f t="shared" si="704"/>
        <v>1</v>
      </c>
      <c r="AH450" s="194">
        <f t="shared" si="722"/>
        <v>0</v>
      </c>
      <c r="AI450" s="141"/>
      <c r="AJ450" s="20">
        <f t="shared" si="705"/>
        <v>0</v>
      </c>
      <c r="AK450" s="142"/>
      <c r="AL450" s="215">
        <f t="shared" si="706"/>
        <v>1</v>
      </c>
      <c r="AM450" s="194">
        <f t="shared" si="723"/>
        <v>0</v>
      </c>
      <c r="AN450" s="141"/>
      <c r="AO450" s="143">
        <f t="shared" si="707"/>
        <v>0</v>
      </c>
      <c r="AP450" s="208">
        <f t="shared" si="724"/>
        <v>0</v>
      </c>
      <c r="AQ450" s="11" t="str">
        <f t="shared" si="658"/>
        <v xml:space="preserve"> </v>
      </c>
      <c r="AR450" s="230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5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5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8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2" t="s">
        <v>148</v>
      </c>
      <c r="F451" s="302"/>
      <c r="G451" s="67"/>
      <c r="H451" s="72"/>
      <c r="I451" s="27"/>
      <c r="J451" s="195">
        <f>27%</f>
        <v>0.27</v>
      </c>
      <c r="K451" s="214">
        <f t="shared" si="718"/>
        <v>0</v>
      </c>
      <c r="L451" s="20">
        <f t="shared" si="695"/>
        <v>0</v>
      </c>
      <c r="M451" s="73">
        <f t="shared" si="696"/>
        <v>0</v>
      </c>
      <c r="N451" s="215">
        <f>100%</f>
        <v>1</v>
      </c>
      <c r="O451" s="194">
        <f t="shared" si="719"/>
        <v>0</v>
      </c>
      <c r="P451" s="141"/>
      <c r="Q451" s="20">
        <f t="shared" si="697"/>
        <v>0</v>
      </c>
      <c r="R451" s="142"/>
      <c r="S451" s="215">
        <f>100%</f>
        <v>1</v>
      </c>
      <c r="T451" s="194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5">
        <f t="shared" si="701"/>
        <v>0.27</v>
      </c>
      <c r="AD451" s="214">
        <f t="shared" si="721"/>
        <v>0</v>
      </c>
      <c r="AE451" s="20">
        <f t="shared" si="702"/>
        <v>0</v>
      </c>
      <c r="AF451" s="21">
        <f t="shared" si="703"/>
        <v>0</v>
      </c>
      <c r="AG451" s="215">
        <f t="shared" si="704"/>
        <v>1</v>
      </c>
      <c r="AH451" s="194">
        <f t="shared" si="722"/>
        <v>0</v>
      </c>
      <c r="AI451" s="141"/>
      <c r="AJ451" s="20">
        <f t="shared" si="705"/>
        <v>0</v>
      </c>
      <c r="AK451" s="142"/>
      <c r="AL451" s="215">
        <f t="shared" si="706"/>
        <v>1</v>
      </c>
      <c r="AM451" s="194">
        <f t="shared" si="723"/>
        <v>0</v>
      </c>
      <c r="AN451" s="141"/>
      <c r="AO451" s="143">
        <f t="shared" si="707"/>
        <v>0</v>
      </c>
      <c r="AP451" s="208">
        <f t="shared" si="724"/>
        <v>0</v>
      </c>
      <c r="AQ451" s="11" t="str">
        <f t="shared" si="658"/>
        <v xml:space="preserve"> </v>
      </c>
      <c r="AR451" s="230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5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5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8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2" t="s">
        <v>148</v>
      </c>
      <c r="F452" s="302"/>
      <c r="G452" s="67"/>
      <c r="H452" s="72"/>
      <c r="I452" s="27"/>
      <c r="J452" s="195">
        <f>27%</f>
        <v>0.27</v>
      </c>
      <c r="K452" s="214">
        <f t="shared" si="718"/>
        <v>0</v>
      </c>
      <c r="L452" s="20">
        <f t="shared" si="695"/>
        <v>0</v>
      </c>
      <c r="M452" s="73">
        <f t="shared" si="696"/>
        <v>0</v>
      </c>
      <c r="N452" s="215">
        <f>100%</f>
        <v>1</v>
      </c>
      <c r="O452" s="194">
        <f t="shared" si="719"/>
        <v>0</v>
      </c>
      <c r="P452" s="141"/>
      <c r="Q452" s="20">
        <f t="shared" si="697"/>
        <v>0</v>
      </c>
      <c r="R452" s="142"/>
      <c r="S452" s="215">
        <f>100%</f>
        <v>1</v>
      </c>
      <c r="T452" s="194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5">
        <f t="shared" si="701"/>
        <v>0.27</v>
      </c>
      <c r="AD452" s="214">
        <f t="shared" si="721"/>
        <v>0</v>
      </c>
      <c r="AE452" s="20">
        <f t="shared" si="702"/>
        <v>0</v>
      </c>
      <c r="AF452" s="21">
        <f t="shared" si="703"/>
        <v>0</v>
      </c>
      <c r="AG452" s="215">
        <f t="shared" si="704"/>
        <v>1</v>
      </c>
      <c r="AH452" s="194">
        <f t="shared" si="722"/>
        <v>0</v>
      </c>
      <c r="AI452" s="141"/>
      <c r="AJ452" s="20">
        <f t="shared" si="705"/>
        <v>0</v>
      </c>
      <c r="AK452" s="142"/>
      <c r="AL452" s="215">
        <f t="shared" si="706"/>
        <v>1</v>
      </c>
      <c r="AM452" s="194">
        <f t="shared" si="723"/>
        <v>0</v>
      </c>
      <c r="AN452" s="141"/>
      <c r="AO452" s="143">
        <f t="shared" si="707"/>
        <v>0</v>
      </c>
      <c r="AP452" s="208">
        <f t="shared" si="724"/>
        <v>0</v>
      </c>
      <c r="AQ452" s="11" t="str">
        <f t="shared" si="658"/>
        <v xml:space="preserve"> </v>
      </c>
      <c r="AR452" s="230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5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5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8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2" t="s">
        <v>148</v>
      </c>
      <c r="F453" s="302"/>
      <c r="G453" s="67"/>
      <c r="H453" s="72"/>
      <c r="I453" s="27"/>
      <c r="J453" s="195">
        <f>27%</f>
        <v>0.27</v>
      </c>
      <c r="K453" s="214">
        <f t="shared" si="718"/>
        <v>0</v>
      </c>
      <c r="L453" s="20">
        <f t="shared" si="695"/>
        <v>0</v>
      </c>
      <c r="M453" s="73">
        <f t="shared" si="696"/>
        <v>0</v>
      </c>
      <c r="N453" s="215">
        <f>100%</f>
        <v>1</v>
      </c>
      <c r="O453" s="194">
        <f t="shared" si="719"/>
        <v>0</v>
      </c>
      <c r="P453" s="141"/>
      <c r="Q453" s="20">
        <f t="shared" si="697"/>
        <v>0</v>
      </c>
      <c r="R453" s="142"/>
      <c r="S453" s="215">
        <f>100%</f>
        <v>1</v>
      </c>
      <c r="T453" s="194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5">
        <f t="shared" si="701"/>
        <v>0.27</v>
      </c>
      <c r="AD453" s="214">
        <f t="shared" si="721"/>
        <v>0</v>
      </c>
      <c r="AE453" s="20">
        <f t="shared" si="702"/>
        <v>0</v>
      </c>
      <c r="AF453" s="21">
        <f t="shared" si="703"/>
        <v>0</v>
      </c>
      <c r="AG453" s="215">
        <f t="shared" si="704"/>
        <v>1</v>
      </c>
      <c r="AH453" s="194">
        <f t="shared" si="722"/>
        <v>0</v>
      </c>
      <c r="AI453" s="141"/>
      <c r="AJ453" s="20">
        <f t="shared" si="705"/>
        <v>0</v>
      </c>
      <c r="AK453" s="142"/>
      <c r="AL453" s="215">
        <f t="shared" si="706"/>
        <v>1</v>
      </c>
      <c r="AM453" s="194">
        <f t="shared" si="723"/>
        <v>0</v>
      </c>
      <c r="AN453" s="141"/>
      <c r="AO453" s="143">
        <f t="shared" si="707"/>
        <v>0</v>
      </c>
      <c r="AP453" s="208">
        <f>AH453-O453</f>
        <v>0</v>
      </c>
      <c r="AQ453" s="11" t="str">
        <f t="shared" si="658"/>
        <v xml:space="preserve"> </v>
      </c>
      <c r="AR453" s="230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5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5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8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306" t="s">
        <v>27</v>
      </c>
      <c r="E454" s="307"/>
      <c r="F454" s="308"/>
      <c r="G454" s="65"/>
      <c r="H454" s="70"/>
      <c r="I454" s="26"/>
      <c r="J454" s="26"/>
      <c r="K454" s="133"/>
      <c r="L454" s="5"/>
      <c r="M454" s="71">
        <f>O454+Q454</f>
        <v>0</v>
      </c>
      <c r="N454" s="216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6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6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6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9"/>
      <c r="AQ454" s="11" t="str">
        <f t="shared" si="658"/>
        <v xml:space="preserve"> </v>
      </c>
      <c r="AR454" s="230"/>
      <c r="AS454" s="23"/>
      <c r="AT454" s="26"/>
      <c r="AU454" s="26"/>
      <c r="AV454" s="5"/>
      <c r="AW454" s="6">
        <f>AY454+BA454</f>
        <v>0</v>
      </c>
      <c r="AX454" s="216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6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9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2" t="s">
        <v>148</v>
      </c>
      <c r="F455" s="302"/>
      <c r="G455" s="67"/>
      <c r="H455" s="72"/>
      <c r="I455" s="27"/>
      <c r="J455" s="195">
        <f>27%</f>
        <v>0.27</v>
      </c>
      <c r="K455" s="214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5">
        <f>100%</f>
        <v>1</v>
      </c>
      <c r="O455" s="194">
        <f>ROUND((M455*N455),0)</f>
        <v>0</v>
      </c>
      <c r="P455" s="141"/>
      <c r="Q455" s="20">
        <f t="shared" ref="Q455:Q474" si="731">M455-O455</f>
        <v>0</v>
      </c>
      <c r="R455" s="142"/>
      <c r="S455" s="215">
        <f>100%</f>
        <v>1</v>
      </c>
      <c r="T455" s="194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5">
        <f t="shared" ref="AC455:AC474" si="735">J455</f>
        <v>0.27</v>
      </c>
      <c r="AD455" s="214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5">
        <f t="shared" ref="AG455:AG474" si="738">N455</f>
        <v>1</v>
      </c>
      <c r="AH455" s="194">
        <f>ROUND((AF455*AG455),0)</f>
        <v>0</v>
      </c>
      <c r="AI455" s="141"/>
      <c r="AJ455" s="20">
        <f t="shared" ref="AJ455:AJ474" si="739">AF455-AH455</f>
        <v>0</v>
      </c>
      <c r="AK455" s="142"/>
      <c r="AL455" s="215">
        <f t="shared" ref="AL455:AL474" si="740">S455</f>
        <v>1</v>
      </c>
      <c r="AM455" s="194">
        <f>ROUND((AL455*AH455),0)</f>
        <v>0</v>
      </c>
      <c r="AN455" s="141"/>
      <c r="AO455" s="143">
        <f t="shared" ref="AO455:AO474" si="741">AH455-AM455</f>
        <v>0</v>
      </c>
      <c r="AP455" s="208">
        <f>AH455-O455</f>
        <v>0</v>
      </c>
      <c r="AQ455" s="11" t="str">
        <f t="shared" si="658"/>
        <v xml:space="preserve"> </v>
      </c>
      <c r="AR455" s="230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5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5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8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2" t="s">
        <v>148</v>
      </c>
      <c r="F456" s="302"/>
      <c r="G456" s="67"/>
      <c r="H456" s="72"/>
      <c r="I456" s="27"/>
      <c r="J456" s="195">
        <f>27%</f>
        <v>0.27</v>
      </c>
      <c r="K456" s="214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5">
        <f>100%</f>
        <v>1</v>
      </c>
      <c r="O456" s="194">
        <f t="shared" ref="O456:O474" si="753">ROUND((M456*N456),0)</f>
        <v>0</v>
      </c>
      <c r="P456" s="141"/>
      <c r="Q456" s="20">
        <f t="shared" si="731"/>
        <v>0</v>
      </c>
      <c r="R456" s="142"/>
      <c r="S456" s="215">
        <f>100%</f>
        <v>1</v>
      </c>
      <c r="T456" s="194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5">
        <f t="shared" si="735"/>
        <v>0.27</v>
      </c>
      <c r="AD456" s="214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5">
        <f t="shared" si="738"/>
        <v>1</v>
      </c>
      <c r="AH456" s="194">
        <f t="shared" ref="AH456:AH474" si="756">ROUND((AF456*AG456),0)</f>
        <v>0</v>
      </c>
      <c r="AI456" s="141"/>
      <c r="AJ456" s="20">
        <f t="shared" si="739"/>
        <v>0</v>
      </c>
      <c r="AK456" s="142"/>
      <c r="AL456" s="215">
        <f t="shared" si="740"/>
        <v>1</v>
      </c>
      <c r="AM456" s="194">
        <f t="shared" ref="AM456:AM474" si="757">ROUND((AL456*AH456),0)</f>
        <v>0</v>
      </c>
      <c r="AN456" s="141"/>
      <c r="AO456" s="143">
        <f t="shared" si="741"/>
        <v>0</v>
      </c>
      <c r="AP456" s="208">
        <f t="shared" ref="AP456:AP473" si="758">AH456-O456</f>
        <v>0</v>
      </c>
      <c r="AQ456" s="11" t="str">
        <f t="shared" si="658"/>
        <v xml:space="preserve"> </v>
      </c>
      <c r="AR456" s="230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5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5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8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2" t="s">
        <v>148</v>
      </c>
      <c r="F457" s="302"/>
      <c r="G457" s="67"/>
      <c r="H457" s="72"/>
      <c r="I457" s="27"/>
      <c r="J457" s="195">
        <f>27%</f>
        <v>0.27</v>
      </c>
      <c r="K457" s="214">
        <f t="shared" si="752"/>
        <v>0</v>
      </c>
      <c r="L457" s="20">
        <f t="shared" si="729"/>
        <v>0</v>
      </c>
      <c r="M457" s="73">
        <f t="shared" si="730"/>
        <v>0</v>
      </c>
      <c r="N457" s="215">
        <f>100%</f>
        <v>1</v>
      </c>
      <c r="O457" s="194">
        <f t="shared" si="753"/>
        <v>0</v>
      </c>
      <c r="P457" s="141"/>
      <c r="Q457" s="20">
        <f t="shared" si="731"/>
        <v>0</v>
      </c>
      <c r="R457" s="142"/>
      <c r="S457" s="215">
        <f>100%</f>
        <v>1</v>
      </c>
      <c r="T457" s="194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5">
        <f t="shared" si="735"/>
        <v>0.27</v>
      </c>
      <c r="AD457" s="214">
        <f t="shared" si="755"/>
        <v>0</v>
      </c>
      <c r="AE457" s="20">
        <f t="shared" si="736"/>
        <v>0</v>
      </c>
      <c r="AF457" s="21">
        <f t="shared" si="737"/>
        <v>0</v>
      </c>
      <c r="AG457" s="215">
        <f t="shared" si="738"/>
        <v>1</v>
      </c>
      <c r="AH457" s="194">
        <f t="shared" si="756"/>
        <v>0</v>
      </c>
      <c r="AI457" s="141"/>
      <c r="AJ457" s="20">
        <f t="shared" si="739"/>
        <v>0</v>
      </c>
      <c r="AK457" s="142"/>
      <c r="AL457" s="215">
        <f t="shared" si="740"/>
        <v>1</v>
      </c>
      <c r="AM457" s="194">
        <f t="shared" si="757"/>
        <v>0</v>
      </c>
      <c r="AN457" s="141"/>
      <c r="AO457" s="143">
        <f t="shared" si="741"/>
        <v>0</v>
      </c>
      <c r="AP457" s="208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30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5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5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8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2" t="s">
        <v>148</v>
      </c>
      <c r="F458" s="302"/>
      <c r="G458" s="67"/>
      <c r="H458" s="72"/>
      <c r="I458" s="27"/>
      <c r="J458" s="195">
        <f>27%</f>
        <v>0.27</v>
      </c>
      <c r="K458" s="214">
        <f t="shared" si="752"/>
        <v>0</v>
      </c>
      <c r="L458" s="20">
        <f t="shared" si="729"/>
        <v>0</v>
      </c>
      <c r="M458" s="73">
        <f t="shared" si="730"/>
        <v>0</v>
      </c>
      <c r="N458" s="215">
        <f>100%</f>
        <v>1</v>
      </c>
      <c r="O458" s="194">
        <f t="shared" si="753"/>
        <v>0</v>
      </c>
      <c r="P458" s="141"/>
      <c r="Q458" s="20">
        <f t="shared" si="731"/>
        <v>0</v>
      </c>
      <c r="R458" s="142"/>
      <c r="S458" s="215">
        <f>100%</f>
        <v>1</v>
      </c>
      <c r="T458" s="194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5">
        <f t="shared" si="735"/>
        <v>0.27</v>
      </c>
      <c r="AD458" s="214">
        <f t="shared" si="755"/>
        <v>0</v>
      </c>
      <c r="AE458" s="20">
        <f t="shared" si="736"/>
        <v>0</v>
      </c>
      <c r="AF458" s="21">
        <f t="shared" si="737"/>
        <v>0</v>
      </c>
      <c r="AG458" s="215">
        <f t="shared" si="738"/>
        <v>1</v>
      </c>
      <c r="AH458" s="194">
        <f t="shared" si="756"/>
        <v>0</v>
      </c>
      <c r="AI458" s="141"/>
      <c r="AJ458" s="20">
        <f t="shared" si="739"/>
        <v>0</v>
      </c>
      <c r="AK458" s="142"/>
      <c r="AL458" s="215">
        <f t="shared" si="740"/>
        <v>1</v>
      </c>
      <c r="AM458" s="194">
        <f t="shared" si="757"/>
        <v>0</v>
      </c>
      <c r="AN458" s="141"/>
      <c r="AO458" s="143">
        <f t="shared" si="741"/>
        <v>0</v>
      </c>
      <c r="AP458" s="208">
        <f t="shared" si="758"/>
        <v>0</v>
      </c>
      <c r="AQ458" s="11" t="str">
        <f t="shared" si="762"/>
        <v xml:space="preserve"> </v>
      </c>
      <c r="AR458" s="230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5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5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8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2" t="s">
        <v>148</v>
      </c>
      <c r="F459" s="302"/>
      <c r="G459" s="67"/>
      <c r="H459" s="72"/>
      <c r="I459" s="27"/>
      <c r="J459" s="195">
        <f>27%</f>
        <v>0.27</v>
      </c>
      <c r="K459" s="214">
        <f t="shared" si="752"/>
        <v>0</v>
      </c>
      <c r="L459" s="20">
        <f t="shared" si="729"/>
        <v>0</v>
      </c>
      <c r="M459" s="73">
        <f t="shared" si="730"/>
        <v>0</v>
      </c>
      <c r="N459" s="215">
        <f>100%</f>
        <v>1</v>
      </c>
      <c r="O459" s="194">
        <f t="shared" si="753"/>
        <v>0</v>
      </c>
      <c r="P459" s="141"/>
      <c r="Q459" s="20">
        <f t="shared" si="731"/>
        <v>0</v>
      </c>
      <c r="R459" s="142"/>
      <c r="S459" s="215">
        <f>100%</f>
        <v>1</v>
      </c>
      <c r="T459" s="194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5">
        <f t="shared" si="735"/>
        <v>0.27</v>
      </c>
      <c r="AD459" s="214">
        <f t="shared" si="755"/>
        <v>0</v>
      </c>
      <c r="AE459" s="20">
        <f t="shared" si="736"/>
        <v>0</v>
      </c>
      <c r="AF459" s="21">
        <f t="shared" si="737"/>
        <v>0</v>
      </c>
      <c r="AG459" s="215">
        <f t="shared" si="738"/>
        <v>1</v>
      </c>
      <c r="AH459" s="194">
        <f t="shared" si="756"/>
        <v>0</v>
      </c>
      <c r="AI459" s="141"/>
      <c r="AJ459" s="20">
        <f t="shared" si="739"/>
        <v>0</v>
      </c>
      <c r="AK459" s="142"/>
      <c r="AL459" s="215">
        <f t="shared" si="740"/>
        <v>1</v>
      </c>
      <c r="AM459" s="194">
        <f t="shared" si="757"/>
        <v>0</v>
      </c>
      <c r="AN459" s="141"/>
      <c r="AO459" s="143">
        <f t="shared" si="741"/>
        <v>0</v>
      </c>
      <c r="AP459" s="208">
        <f t="shared" si="758"/>
        <v>0</v>
      </c>
      <c r="AQ459" s="11" t="str">
        <f t="shared" si="762"/>
        <v xml:space="preserve"> </v>
      </c>
      <c r="AR459" s="230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5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5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8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2" t="s">
        <v>148</v>
      </c>
      <c r="F460" s="302"/>
      <c r="G460" s="67"/>
      <c r="H460" s="72"/>
      <c r="I460" s="27"/>
      <c r="J460" s="195">
        <f>27%</f>
        <v>0.27</v>
      </c>
      <c r="K460" s="214">
        <f t="shared" si="752"/>
        <v>0</v>
      </c>
      <c r="L460" s="20">
        <f t="shared" si="729"/>
        <v>0</v>
      </c>
      <c r="M460" s="73">
        <f t="shared" si="730"/>
        <v>0</v>
      </c>
      <c r="N460" s="215">
        <f>100%</f>
        <v>1</v>
      </c>
      <c r="O460" s="194">
        <f t="shared" si="753"/>
        <v>0</v>
      </c>
      <c r="P460" s="141"/>
      <c r="Q460" s="20">
        <f t="shared" si="731"/>
        <v>0</v>
      </c>
      <c r="R460" s="142"/>
      <c r="S460" s="215">
        <f>100%</f>
        <v>1</v>
      </c>
      <c r="T460" s="194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5">
        <f t="shared" si="735"/>
        <v>0.27</v>
      </c>
      <c r="AD460" s="214">
        <f t="shared" si="755"/>
        <v>0</v>
      </c>
      <c r="AE460" s="20">
        <f t="shared" si="736"/>
        <v>0</v>
      </c>
      <c r="AF460" s="21">
        <f t="shared" si="737"/>
        <v>0</v>
      </c>
      <c r="AG460" s="215">
        <f t="shared" si="738"/>
        <v>1</v>
      </c>
      <c r="AH460" s="194">
        <f t="shared" si="756"/>
        <v>0</v>
      </c>
      <c r="AI460" s="141"/>
      <c r="AJ460" s="20">
        <f t="shared" si="739"/>
        <v>0</v>
      </c>
      <c r="AK460" s="142"/>
      <c r="AL460" s="215">
        <f t="shared" si="740"/>
        <v>1</v>
      </c>
      <c r="AM460" s="194">
        <f t="shared" si="757"/>
        <v>0</v>
      </c>
      <c r="AN460" s="141"/>
      <c r="AO460" s="143">
        <f t="shared" si="741"/>
        <v>0</v>
      </c>
      <c r="AP460" s="208">
        <f t="shared" si="758"/>
        <v>0</v>
      </c>
      <c r="AQ460" s="11" t="str">
        <f t="shared" si="762"/>
        <v xml:space="preserve"> </v>
      </c>
      <c r="AR460" s="230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5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5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8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2" t="s">
        <v>148</v>
      </c>
      <c r="F461" s="302"/>
      <c r="G461" s="67"/>
      <c r="H461" s="72"/>
      <c r="I461" s="27"/>
      <c r="J461" s="195">
        <f>27%</f>
        <v>0.27</v>
      </c>
      <c r="K461" s="214">
        <f t="shared" si="752"/>
        <v>0</v>
      </c>
      <c r="L461" s="20">
        <f t="shared" si="729"/>
        <v>0</v>
      </c>
      <c r="M461" s="73">
        <f t="shared" si="730"/>
        <v>0</v>
      </c>
      <c r="N461" s="215">
        <f>100%</f>
        <v>1</v>
      </c>
      <c r="O461" s="194">
        <f t="shared" si="753"/>
        <v>0</v>
      </c>
      <c r="P461" s="141"/>
      <c r="Q461" s="20">
        <f t="shared" si="731"/>
        <v>0</v>
      </c>
      <c r="R461" s="142"/>
      <c r="S461" s="215">
        <f>100%</f>
        <v>1</v>
      </c>
      <c r="T461" s="194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5">
        <f t="shared" si="735"/>
        <v>0.27</v>
      </c>
      <c r="AD461" s="214">
        <f t="shared" si="755"/>
        <v>0</v>
      </c>
      <c r="AE461" s="20">
        <f t="shared" si="736"/>
        <v>0</v>
      </c>
      <c r="AF461" s="21">
        <f t="shared" si="737"/>
        <v>0</v>
      </c>
      <c r="AG461" s="215">
        <f t="shared" si="738"/>
        <v>1</v>
      </c>
      <c r="AH461" s="194">
        <f t="shared" si="756"/>
        <v>0</v>
      </c>
      <c r="AI461" s="141"/>
      <c r="AJ461" s="20">
        <f t="shared" si="739"/>
        <v>0</v>
      </c>
      <c r="AK461" s="142"/>
      <c r="AL461" s="215">
        <f t="shared" si="740"/>
        <v>1</v>
      </c>
      <c r="AM461" s="194">
        <f t="shared" si="757"/>
        <v>0</v>
      </c>
      <c r="AN461" s="141"/>
      <c r="AO461" s="143">
        <f t="shared" si="741"/>
        <v>0</v>
      </c>
      <c r="AP461" s="208">
        <f t="shared" si="758"/>
        <v>0</v>
      </c>
      <c r="AQ461" s="11" t="str">
        <f t="shared" si="762"/>
        <v xml:space="preserve"> </v>
      </c>
      <c r="AR461" s="230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5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5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8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2" t="s">
        <v>148</v>
      </c>
      <c r="F462" s="302"/>
      <c r="G462" s="67"/>
      <c r="H462" s="72"/>
      <c r="I462" s="27"/>
      <c r="J462" s="195">
        <f>27%</f>
        <v>0.27</v>
      </c>
      <c r="K462" s="214">
        <f t="shared" si="752"/>
        <v>0</v>
      </c>
      <c r="L462" s="20">
        <f t="shared" si="729"/>
        <v>0</v>
      </c>
      <c r="M462" s="73">
        <f t="shared" si="730"/>
        <v>0</v>
      </c>
      <c r="N462" s="215">
        <f>100%</f>
        <v>1</v>
      </c>
      <c r="O462" s="194">
        <f t="shared" si="753"/>
        <v>0</v>
      </c>
      <c r="P462" s="141"/>
      <c r="Q462" s="20">
        <f t="shared" si="731"/>
        <v>0</v>
      </c>
      <c r="R462" s="142"/>
      <c r="S462" s="215">
        <f>100%</f>
        <v>1</v>
      </c>
      <c r="T462" s="194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5">
        <f t="shared" si="735"/>
        <v>0.27</v>
      </c>
      <c r="AD462" s="214">
        <f t="shared" si="755"/>
        <v>0</v>
      </c>
      <c r="AE462" s="20">
        <f t="shared" si="736"/>
        <v>0</v>
      </c>
      <c r="AF462" s="21">
        <f t="shared" si="737"/>
        <v>0</v>
      </c>
      <c r="AG462" s="215">
        <f t="shared" si="738"/>
        <v>1</v>
      </c>
      <c r="AH462" s="194">
        <f t="shared" si="756"/>
        <v>0</v>
      </c>
      <c r="AI462" s="141"/>
      <c r="AJ462" s="20">
        <f t="shared" si="739"/>
        <v>0</v>
      </c>
      <c r="AK462" s="142"/>
      <c r="AL462" s="215">
        <f t="shared" si="740"/>
        <v>1</v>
      </c>
      <c r="AM462" s="194">
        <f t="shared" si="757"/>
        <v>0</v>
      </c>
      <c r="AN462" s="141"/>
      <c r="AO462" s="143">
        <f t="shared" si="741"/>
        <v>0</v>
      </c>
      <c r="AP462" s="208">
        <f t="shared" si="758"/>
        <v>0</v>
      </c>
      <c r="AQ462" s="11" t="str">
        <f t="shared" si="762"/>
        <v xml:space="preserve"> </v>
      </c>
      <c r="AR462" s="230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5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5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8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2" t="s">
        <v>148</v>
      </c>
      <c r="F463" s="302"/>
      <c r="G463" s="67"/>
      <c r="H463" s="72"/>
      <c r="I463" s="27"/>
      <c r="J463" s="195">
        <f>27%</f>
        <v>0.27</v>
      </c>
      <c r="K463" s="214">
        <f t="shared" si="752"/>
        <v>0</v>
      </c>
      <c r="L463" s="20">
        <f t="shared" si="729"/>
        <v>0</v>
      </c>
      <c r="M463" s="73">
        <f t="shared" si="730"/>
        <v>0</v>
      </c>
      <c r="N463" s="215">
        <f>100%</f>
        <v>1</v>
      </c>
      <c r="O463" s="194">
        <f t="shared" si="753"/>
        <v>0</v>
      </c>
      <c r="P463" s="141"/>
      <c r="Q463" s="20">
        <f t="shared" si="731"/>
        <v>0</v>
      </c>
      <c r="R463" s="142"/>
      <c r="S463" s="215">
        <f>100%</f>
        <v>1</v>
      </c>
      <c r="T463" s="194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5">
        <f t="shared" si="735"/>
        <v>0.27</v>
      </c>
      <c r="AD463" s="214">
        <f t="shared" si="755"/>
        <v>0</v>
      </c>
      <c r="AE463" s="20">
        <f t="shared" si="736"/>
        <v>0</v>
      </c>
      <c r="AF463" s="21">
        <f t="shared" si="737"/>
        <v>0</v>
      </c>
      <c r="AG463" s="215">
        <f t="shared" si="738"/>
        <v>1</v>
      </c>
      <c r="AH463" s="194">
        <f t="shared" si="756"/>
        <v>0</v>
      </c>
      <c r="AI463" s="141"/>
      <c r="AJ463" s="20">
        <f t="shared" si="739"/>
        <v>0</v>
      </c>
      <c r="AK463" s="142"/>
      <c r="AL463" s="215">
        <f t="shared" si="740"/>
        <v>1</v>
      </c>
      <c r="AM463" s="194">
        <f t="shared" si="757"/>
        <v>0</v>
      </c>
      <c r="AN463" s="141"/>
      <c r="AO463" s="143">
        <f t="shared" si="741"/>
        <v>0</v>
      </c>
      <c r="AP463" s="208">
        <f t="shared" si="758"/>
        <v>0</v>
      </c>
      <c r="AQ463" s="11" t="str">
        <f t="shared" si="762"/>
        <v xml:space="preserve"> </v>
      </c>
      <c r="AR463" s="230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5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5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8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2" t="s">
        <v>148</v>
      </c>
      <c r="F464" s="302"/>
      <c r="G464" s="67"/>
      <c r="H464" s="72"/>
      <c r="I464" s="27"/>
      <c r="J464" s="195">
        <f>27%</f>
        <v>0.27</v>
      </c>
      <c r="K464" s="214">
        <f t="shared" si="752"/>
        <v>0</v>
      </c>
      <c r="L464" s="20">
        <f t="shared" si="729"/>
        <v>0</v>
      </c>
      <c r="M464" s="73">
        <f t="shared" si="730"/>
        <v>0</v>
      </c>
      <c r="N464" s="215">
        <f>100%</f>
        <v>1</v>
      </c>
      <c r="O464" s="194">
        <f t="shared" si="753"/>
        <v>0</v>
      </c>
      <c r="P464" s="141"/>
      <c r="Q464" s="20">
        <f t="shared" si="731"/>
        <v>0</v>
      </c>
      <c r="R464" s="142"/>
      <c r="S464" s="215">
        <f>100%</f>
        <v>1</v>
      </c>
      <c r="T464" s="194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5">
        <f t="shared" si="735"/>
        <v>0.27</v>
      </c>
      <c r="AD464" s="214">
        <f t="shared" si="755"/>
        <v>0</v>
      </c>
      <c r="AE464" s="20">
        <f t="shared" si="736"/>
        <v>0</v>
      </c>
      <c r="AF464" s="21">
        <f t="shared" si="737"/>
        <v>0</v>
      </c>
      <c r="AG464" s="215">
        <f t="shared" si="738"/>
        <v>1</v>
      </c>
      <c r="AH464" s="194">
        <f t="shared" si="756"/>
        <v>0</v>
      </c>
      <c r="AI464" s="141"/>
      <c r="AJ464" s="20">
        <f t="shared" si="739"/>
        <v>0</v>
      </c>
      <c r="AK464" s="142"/>
      <c r="AL464" s="215">
        <f t="shared" si="740"/>
        <v>1</v>
      </c>
      <c r="AM464" s="194">
        <f t="shared" si="757"/>
        <v>0</v>
      </c>
      <c r="AN464" s="141"/>
      <c r="AO464" s="143">
        <f t="shared" si="741"/>
        <v>0</v>
      </c>
      <c r="AP464" s="208">
        <f t="shared" si="758"/>
        <v>0</v>
      </c>
      <c r="AQ464" s="11" t="str">
        <f t="shared" si="762"/>
        <v xml:space="preserve"> </v>
      </c>
      <c r="AR464" s="230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5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5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8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2" t="s">
        <v>148</v>
      </c>
      <c r="F465" s="302"/>
      <c r="G465" s="67"/>
      <c r="H465" s="72"/>
      <c r="I465" s="27"/>
      <c r="J465" s="195">
        <f>27%</f>
        <v>0.27</v>
      </c>
      <c r="K465" s="214">
        <f t="shared" si="752"/>
        <v>0</v>
      </c>
      <c r="L465" s="20">
        <f t="shared" si="729"/>
        <v>0</v>
      </c>
      <c r="M465" s="73">
        <f t="shared" si="730"/>
        <v>0</v>
      </c>
      <c r="N465" s="215">
        <f>100%</f>
        <v>1</v>
      </c>
      <c r="O465" s="194">
        <f t="shared" si="753"/>
        <v>0</v>
      </c>
      <c r="P465" s="141"/>
      <c r="Q465" s="20">
        <f t="shared" si="731"/>
        <v>0</v>
      </c>
      <c r="R465" s="142"/>
      <c r="S465" s="215">
        <f>100%</f>
        <v>1</v>
      </c>
      <c r="T465" s="194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5">
        <f t="shared" si="735"/>
        <v>0.27</v>
      </c>
      <c r="AD465" s="214">
        <f t="shared" si="755"/>
        <v>0</v>
      </c>
      <c r="AE465" s="20">
        <f t="shared" si="736"/>
        <v>0</v>
      </c>
      <c r="AF465" s="21">
        <f t="shared" si="737"/>
        <v>0</v>
      </c>
      <c r="AG465" s="215">
        <f t="shared" si="738"/>
        <v>1</v>
      </c>
      <c r="AH465" s="194">
        <f t="shared" si="756"/>
        <v>0</v>
      </c>
      <c r="AI465" s="141"/>
      <c r="AJ465" s="20">
        <f t="shared" si="739"/>
        <v>0</v>
      </c>
      <c r="AK465" s="142"/>
      <c r="AL465" s="215">
        <f t="shared" si="740"/>
        <v>1</v>
      </c>
      <c r="AM465" s="194">
        <f t="shared" si="757"/>
        <v>0</v>
      </c>
      <c r="AN465" s="141"/>
      <c r="AO465" s="143">
        <f t="shared" si="741"/>
        <v>0</v>
      </c>
      <c r="AP465" s="208">
        <f t="shared" si="758"/>
        <v>0</v>
      </c>
      <c r="AQ465" s="11" t="str">
        <f t="shared" si="762"/>
        <v xml:space="preserve"> </v>
      </c>
      <c r="AR465" s="230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5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5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8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2" t="s">
        <v>148</v>
      </c>
      <c r="F466" s="302"/>
      <c r="G466" s="67"/>
      <c r="H466" s="72"/>
      <c r="I466" s="27"/>
      <c r="J466" s="195">
        <f>27%</f>
        <v>0.27</v>
      </c>
      <c r="K466" s="214">
        <f t="shared" si="752"/>
        <v>0</v>
      </c>
      <c r="L466" s="20">
        <f t="shared" si="729"/>
        <v>0</v>
      </c>
      <c r="M466" s="73">
        <f t="shared" si="730"/>
        <v>0</v>
      </c>
      <c r="N466" s="215">
        <f>100%</f>
        <v>1</v>
      </c>
      <c r="O466" s="194">
        <f t="shared" si="753"/>
        <v>0</v>
      </c>
      <c r="P466" s="141"/>
      <c r="Q466" s="20">
        <f t="shared" si="731"/>
        <v>0</v>
      </c>
      <c r="R466" s="142"/>
      <c r="S466" s="215">
        <f>100%</f>
        <v>1</v>
      </c>
      <c r="T466" s="194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5">
        <f t="shared" si="735"/>
        <v>0.27</v>
      </c>
      <c r="AD466" s="214">
        <f t="shared" si="755"/>
        <v>0</v>
      </c>
      <c r="AE466" s="20">
        <f t="shared" si="736"/>
        <v>0</v>
      </c>
      <c r="AF466" s="21">
        <f t="shared" si="737"/>
        <v>0</v>
      </c>
      <c r="AG466" s="215">
        <f t="shared" si="738"/>
        <v>1</v>
      </c>
      <c r="AH466" s="194">
        <f t="shared" si="756"/>
        <v>0</v>
      </c>
      <c r="AI466" s="141"/>
      <c r="AJ466" s="20">
        <f t="shared" si="739"/>
        <v>0</v>
      </c>
      <c r="AK466" s="142"/>
      <c r="AL466" s="215">
        <f t="shared" si="740"/>
        <v>1</v>
      </c>
      <c r="AM466" s="194">
        <f t="shared" si="757"/>
        <v>0</v>
      </c>
      <c r="AN466" s="141"/>
      <c r="AO466" s="143">
        <f t="shared" si="741"/>
        <v>0</v>
      </c>
      <c r="AP466" s="208">
        <f t="shared" si="758"/>
        <v>0</v>
      </c>
      <c r="AQ466" s="11" t="str">
        <f t="shared" si="762"/>
        <v xml:space="preserve"> </v>
      </c>
      <c r="AR466" s="230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5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5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8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2" t="s">
        <v>148</v>
      </c>
      <c r="F467" s="302"/>
      <c r="G467" s="67"/>
      <c r="H467" s="72"/>
      <c r="I467" s="27"/>
      <c r="J467" s="195">
        <f>27%</f>
        <v>0.27</v>
      </c>
      <c r="K467" s="214">
        <f t="shared" si="752"/>
        <v>0</v>
      </c>
      <c r="L467" s="20">
        <f t="shared" si="729"/>
        <v>0</v>
      </c>
      <c r="M467" s="73">
        <f t="shared" si="730"/>
        <v>0</v>
      </c>
      <c r="N467" s="215">
        <f>100%</f>
        <v>1</v>
      </c>
      <c r="O467" s="194">
        <f t="shared" si="753"/>
        <v>0</v>
      </c>
      <c r="P467" s="141"/>
      <c r="Q467" s="20">
        <f t="shared" si="731"/>
        <v>0</v>
      </c>
      <c r="R467" s="142"/>
      <c r="S467" s="215">
        <f>100%</f>
        <v>1</v>
      </c>
      <c r="T467" s="194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5">
        <f t="shared" si="735"/>
        <v>0.27</v>
      </c>
      <c r="AD467" s="214">
        <f t="shared" si="755"/>
        <v>0</v>
      </c>
      <c r="AE467" s="20">
        <f t="shared" si="736"/>
        <v>0</v>
      </c>
      <c r="AF467" s="21">
        <f t="shared" si="737"/>
        <v>0</v>
      </c>
      <c r="AG467" s="215">
        <f t="shared" si="738"/>
        <v>1</v>
      </c>
      <c r="AH467" s="194">
        <f t="shared" si="756"/>
        <v>0</v>
      </c>
      <c r="AI467" s="141"/>
      <c r="AJ467" s="20">
        <f t="shared" si="739"/>
        <v>0</v>
      </c>
      <c r="AK467" s="142"/>
      <c r="AL467" s="215">
        <f t="shared" si="740"/>
        <v>1</v>
      </c>
      <c r="AM467" s="194">
        <f t="shared" si="757"/>
        <v>0</v>
      </c>
      <c r="AN467" s="141"/>
      <c r="AO467" s="143">
        <f t="shared" si="741"/>
        <v>0</v>
      </c>
      <c r="AP467" s="208">
        <f t="shared" si="758"/>
        <v>0</v>
      </c>
      <c r="AQ467" s="11" t="str">
        <f t="shared" si="762"/>
        <v xml:space="preserve"> </v>
      </c>
      <c r="AR467" s="230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5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5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8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2" t="s">
        <v>148</v>
      </c>
      <c r="F468" s="302"/>
      <c r="G468" s="67"/>
      <c r="H468" s="72"/>
      <c r="I468" s="27"/>
      <c r="J468" s="195">
        <f>27%</f>
        <v>0.27</v>
      </c>
      <c r="K468" s="214">
        <f t="shared" si="752"/>
        <v>0</v>
      </c>
      <c r="L468" s="20">
        <f t="shared" si="729"/>
        <v>0</v>
      </c>
      <c r="M468" s="73">
        <f t="shared" si="730"/>
        <v>0</v>
      </c>
      <c r="N468" s="215">
        <f>100%</f>
        <v>1</v>
      </c>
      <c r="O468" s="194">
        <f t="shared" si="753"/>
        <v>0</v>
      </c>
      <c r="P468" s="141"/>
      <c r="Q468" s="20">
        <f t="shared" si="731"/>
        <v>0</v>
      </c>
      <c r="R468" s="142"/>
      <c r="S468" s="215">
        <f>100%</f>
        <v>1</v>
      </c>
      <c r="T468" s="194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5">
        <f t="shared" si="735"/>
        <v>0.27</v>
      </c>
      <c r="AD468" s="214">
        <f t="shared" si="755"/>
        <v>0</v>
      </c>
      <c r="AE468" s="20">
        <f t="shared" si="736"/>
        <v>0</v>
      </c>
      <c r="AF468" s="21">
        <f t="shared" si="737"/>
        <v>0</v>
      </c>
      <c r="AG468" s="215">
        <f t="shared" si="738"/>
        <v>1</v>
      </c>
      <c r="AH468" s="194">
        <f t="shared" si="756"/>
        <v>0</v>
      </c>
      <c r="AI468" s="141"/>
      <c r="AJ468" s="20">
        <f t="shared" si="739"/>
        <v>0</v>
      </c>
      <c r="AK468" s="142"/>
      <c r="AL468" s="215">
        <f t="shared" si="740"/>
        <v>1</v>
      </c>
      <c r="AM468" s="194">
        <f t="shared" si="757"/>
        <v>0</v>
      </c>
      <c r="AN468" s="141"/>
      <c r="AO468" s="143">
        <f t="shared" si="741"/>
        <v>0</v>
      </c>
      <c r="AP468" s="208">
        <f t="shared" si="758"/>
        <v>0</v>
      </c>
      <c r="AQ468" s="11" t="str">
        <f t="shared" si="762"/>
        <v xml:space="preserve"> </v>
      </c>
      <c r="AR468" s="230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5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5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8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2" t="s">
        <v>148</v>
      </c>
      <c r="F469" s="302"/>
      <c r="G469" s="67"/>
      <c r="H469" s="72"/>
      <c r="I469" s="27"/>
      <c r="J469" s="195">
        <f>27%</f>
        <v>0.27</v>
      </c>
      <c r="K469" s="214">
        <f t="shared" si="752"/>
        <v>0</v>
      </c>
      <c r="L469" s="20">
        <f t="shared" si="729"/>
        <v>0</v>
      </c>
      <c r="M469" s="73">
        <f t="shared" si="730"/>
        <v>0</v>
      </c>
      <c r="N469" s="215">
        <f>100%</f>
        <v>1</v>
      </c>
      <c r="O469" s="194">
        <f t="shared" si="753"/>
        <v>0</v>
      </c>
      <c r="P469" s="141"/>
      <c r="Q469" s="20">
        <f t="shared" si="731"/>
        <v>0</v>
      </c>
      <c r="R469" s="142"/>
      <c r="S469" s="215">
        <f>100%</f>
        <v>1</v>
      </c>
      <c r="T469" s="194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5">
        <f t="shared" si="735"/>
        <v>0.27</v>
      </c>
      <c r="AD469" s="214">
        <f t="shared" si="755"/>
        <v>0</v>
      </c>
      <c r="AE469" s="20">
        <f t="shared" si="736"/>
        <v>0</v>
      </c>
      <c r="AF469" s="21">
        <f t="shared" si="737"/>
        <v>0</v>
      </c>
      <c r="AG469" s="215">
        <f t="shared" si="738"/>
        <v>1</v>
      </c>
      <c r="AH469" s="194">
        <f t="shared" si="756"/>
        <v>0</v>
      </c>
      <c r="AI469" s="141"/>
      <c r="AJ469" s="20">
        <f t="shared" si="739"/>
        <v>0</v>
      </c>
      <c r="AK469" s="142"/>
      <c r="AL469" s="215">
        <f t="shared" si="740"/>
        <v>1</v>
      </c>
      <c r="AM469" s="194">
        <f t="shared" si="757"/>
        <v>0</v>
      </c>
      <c r="AN469" s="141"/>
      <c r="AO469" s="143">
        <f t="shared" si="741"/>
        <v>0</v>
      </c>
      <c r="AP469" s="208">
        <f t="shared" si="758"/>
        <v>0</v>
      </c>
      <c r="AQ469" s="11" t="str">
        <f t="shared" si="762"/>
        <v xml:space="preserve"> </v>
      </c>
      <c r="AR469" s="230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5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5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8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2" t="s">
        <v>148</v>
      </c>
      <c r="F470" s="302"/>
      <c r="G470" s="67"/>
      <c r="H470" s="72"/>
      <c r="I470" s="27"/>
      <c r="J470" s="195">
        <f>27%</f>
        <v>0.27</v>
      </c>
      <c r="K470" s="214">
        <f t="shared" si="752"/>
        <v>0</v>
      </c>
      <c r="L470" s="20">
        <f t="shared" si="729"/>
        <v>0</v>
      </c>
      <c r="M470" s="73">
        <f t="shared" si="730"/>
        <v>0</v>
      </c>
      <c r="N470" s="215">
        <f>100%</f>
        <v>1</v>
      </c>
      <c r="O470" s="194">
        <f t="shared" si="753"/>
        <v>0</v>
      </c>
      <c r="P470" s="141"/>
      <c r="Q470" s="20">
        <f t="shared" si="731"/>
        <v>0</v>
      </c>
      <c r="R470" s="142"/>
      <c r="S470" s="215">
        <f>100%</f>
        <v>1</v>
      </c>
      <c r="T470" s="194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5">
        <f t="shared" si="735"/>
        <v>0.27</v>
      </c>
      <c r="AD470" s="214">
        <f t="shared" si="755"/>
        <v>0</v>
      </c>
      <c r="AE470" s="20">
        <f t="shared" si="736"/>
        <v>0</v>
      </c>
      <c r="AF470" s="21">
        <f t="shared" si="737"/>
        <v>0</v>
      </c>
      <c r="AG470" s="215">
        <f t="shared" si="738"/>
        <v>1</v>
      </c>
      <c r="AH470" s="194">
        <f t="shared" si="756"/>
        <v>0</v>
      </c>
      <c r="AI470" s="141"/>
      <c r="AJ470" s="20">
        <f t="shared" si="739"/>
        <v>0</v>
      </c>
      <c r="AK470" s="142"/>
      <c r="AL470" s="215">
        <f t="shared" si="740"/>
        <v>1</v>
      </c>
      <c r="AM470" s="194">
        <f t="shared" si="757"/>
        <v>0</v>
      </c>
      <c r="AN470" s="141"/>
      <c r="AO470" s="143">
        <f t="shared" si="741"/>
        <v>0</v>
      </c>
      <c r="AP470" s="208">
        <f t="shared" si="758"/>
        <v>0</v>
      </c>
      <c r="AQ470" s="11" t="str">
        <f t="shared" si="762"/>
        <v xml:space="preserve"> </v>
      </c>
      <c r="AR470" s="230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5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5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8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2" t="s">
        <v>148</v>
      </c>
      <c r="F471" s="302"/>
      <c r="G471" s="67"/>
      <c r="H471" s="72"/>
      <c r="I471" s="27"/>
      <c r="J471" s="195">
        <f>27%</f>
        <v>0.27</v>
      </c>
      <c r="K471" s="214">
        <f t="shared" si="752"/>
        <v>0</v>
      </c>
      <c r="L471" s="20">
        <f t="shared" si="729"/>
        <v>0</v>
      </c>
      <c r="M471" s="73">
        <f t="shared" si="730"/>
        <v>0</v>
      </c>
      <c r="N471" s="215">
        <f>100%</f>
        <v>1</v>
      </c>
      <c r="O471" s="194">
        <f t="shared" si="753"/>
        <v>0</v>
      </c>
      <c r="P471" s="141"/>
      <c r="Q471" s="20">
        <f t="shared" si="731"/>
        <v>0</v>
      </c>
      <c r="R471" s="142"/>
      <c r="S471" s="215">
        <f>100%</f>
        <v>1</v>
      </c>
      <c r="T471" s="194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5">
        <f t="shared" si="735"/>
        <v>0.27</v>
      </c>
      <c r="AD471" s="214">
        <f t="shared" si="755"/>
        <v>0</v>
      </c>
      <c r="AE471" s="20">
        <f t="shared" si="736"/>
        <v>0</v>
      </c>
      <c r="AF471" s="21">
        <f t="shared" si="737"/>
        <v>0</v>
      </c>
      <c r="AG471" s="215">
        <f t="shared" si="738"/>
        <v>1</v>
      </c>
      <c r="AH471" s="194">
        <f t="shared" si="756"/>
        <v>0</v>
      </c>
      <c r="AI471" s="141"/>
      <c r="AJ471" s="20">
        <f t="shared" si="739"/>
        <v>0</v>
      </c>
      <c r="AK471" s="142"/>
      <c r="AL471" s="215">
        <f t="shared" si="740"/>
        <v>1</v>
      </c>
      <c r="AM471" s="194">
        <f t="shared" si="757"/>
        <v>0</v>
      </c>
      <c r="AN471" s="141"/>
      <c r="AO471" s="143">
        <f t="shared" si="741"/>
        <v>0</v>
      </c>
      <c r="AP471" s="208">
        <f t="shared" si="758"/>
        <v>0</v>
      </c>
      <c r="AQ471" s="11" t="str">
        <f t="shared" si="762"/>
        <v xml:space="preserve"> </v>
      </c>
      <c r="AR471" s="230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5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5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8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2" t="s">
        <v>148</v>
      </c>
      <c r="F472" s="302"/>
      <c r="G472" s="67"/>
      <c r="H472" s="72"/>
      <c r="I472" s="27"/>
      <c r="J472" s="195">
        <f>27%</f>
        <v>0.27</v>
      </c>
      <c r="K472" s="214">
        <f t="shared" si="752"/>
        <v>0</v>
      </c>
      <c r="L472" s="20">
        <f t="shared" si="729"/>
        <v>0</v>
      </c>
      <c r="M472" s="73">
        <f t="shared" si="730"/>
        <v>0</v>
      </c>
      <c r="N472" s="215">
        <f>100%</f>
        <v>1</v>
      </c>
      <c r="O472" s="194">
        <f t="shared" si="753"/>
        <v>0</v>
      </c>
      <c r="P472" s="141"/>
      <c r="Q472" s="20">
        <f t="shared" si="731"/>
        <v>0</v>
      </c>
      <c r="R472" s="142"/>
      <c r="S472" s="215">
        <f>100%</f>
        <v>1</v>
      </c>
      <c r="T472" s="194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5">
        <f t="shared" si="735"/>
        <v>0.27</v>
      </c>
      <c r="AD472" s="214">
        <f t="shared" si="755"/>
        <v>0</v>
      </c>
      <c r="AE472" s="20">
        <f t="shared" si="736"/>
        <v>0</v>
      </c>
      <c r="AF472" s="21">
        <f t="shared" si="737"/>
        <v>0</v>
      </c>
      <c r="AG472" s="215">
        <f t="shared" si="738"/>
        <v>1</v>
      </c>
      <c r="AH472" s="194">
        <f t="shared" si="756"/>
        <v>0</v>
      </c>
      <c r="AI472" s="141"/>
      <c r="AJ472" s="20">
        <f t="shared" si="739"/>
        <v>0</v>
      </c>
      <c r="AK472" s="142"/>
      <c r="AL472" s="215">
        <f t="shared" si="740"/>
        <v>1</v>
      </c>
      <c r="AM472" s="194">
        <f t="shared" si="757"/>
        <v>0</v>
      </c>
      <c r="AN472" s="141"/>
      <c r="AO472" s="143">
        <f t="shared" si="741"/>
        <v>0</v>
      </c>
      <c r="AP472" s="208">
        <f t="shared" si="758"/>
        <v>0</v>
      </c>
      <c r="AQ472" s="11" t="str">
        <f t="shared" si="762"/>
        <v xml:space="preserve"> </v>
      </c>
      <c r="AR472" s="230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5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5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8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2" t="s">
        <v>148</v>
      </c>
      <c r="F473" s="302"/>
      <c r="G473" s="67"/>
      <c r="H473" s="72"/>
      <c r="I473" s="27"/>
      <c r="J473" s="195">
        <f>27%</f>
        <v>0.27</v>
      </c>
      <c r="K473" s="214">
        <f t="shared" si="752"/>
        <v>0</v>
      </c>
      <c r="L473" s="20">
        <f t="shared" si="729"/>
        <v>0</v>
      </c>
      <c r="M473" s="73">
        <f t="shared" si="730"/>
        <v>0</v>
      </c>
      <c r="N473" s="215">
        <f>100%</f>
        <v>1</v>
      </c>
      <c r="O473" s="194">
        <f t="shared" si="753"/>
        <v>0</v>
      </c>
      <c r="P473" s="141"/>
      <c r="Q473" s="20">
        <f t="shared" si="731"/>
        <v>0</v>
      </c>
      <c r="R473" s="142"/>
      <c r="S473" s="215">
        <f>100%</f>
        <v>1</v>
      </c>
      <c r="T473" s="194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5">
        <f t="shared" si="735"/>
        <v>0.27</v>
      </c>
      <c r="AD473" s="214">
        <f t="shared" si="755"/>
        <v>0</v>
      </c>
      <c r="AE473" s="20">
        <f t="shared" si="736"/>
        <v>0</v>
      </c>
      <c r="AF473" s="21">
        <f t="shared" si="737"/>
        <v>0</v>
      </c>
      <c r="AG473" s="215">
        <f t="shared" si="738"/>
        <v>1</v>
      </c>
      <c r="AH473" s="194">
        <f t="shared" si="756"/>
        <v>0</v>
      </c>
      <c r="AI473" s="141"/>
      <c r="AJ473" s="20">
        <f t="shared" si="739"/>
        <v>0</v>
      </c>
      <c r="AK473" s="142"/>
      <c r="AL473" s="215">
        <f t="shared" si="740"/>
        <v>1</v>
      </c>
      <c r="AM473" s="194">
        <f t="shared" si="757"/>
        <v>0</v>
      </c>
      <c r="AN473" s="141"/>
      <c r="AO473" s="143">
        <f t="shared" si="741"/>
        <v>0</v>
      </c>
      <c r="AP473" s="208">
        <f t="shared" si="758"/>
        <v>0</v>
      </c>
      <c r="AQ473" s="11" t="str">
        <f t="shared" si="762"/>
        <v xml:space="preserve"> </v>
      </c>
      <c r="AR473" s="230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5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5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8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2" t="s">
        <v>148</v>
      </c>
      <c r="F474" s="302"/>
      <c r="G474" s="67"/>
      <c r="H474" s="72"/>
      <c r="I474" s="27"/>
      <c r="J474" s="195">
        <f>27%</f>
        <v>0.27</v>
      </c>
      <c r="K474" s="214">
        <f t="shared" si="752"/>
        <v>0</v>
      </c>
      <c r="L474" s="20">
        <f t="shared" si="729"/>
        <v>0</v>
      </c>
      <c r="M474" s="73">
        <f t="shared" si="730"/>
        <v>0</v>
      </c>
      <c r="N474" s="215">
        <f>100%</f>
        <v>1</v>
      </c>
      <c r="O474" s="194">
        <f t="shared" si="753"/>
        <v>0</v>
      </c>
      <c r="P474" s="141"/>
      <c r="Q474" s="20">
        <f t="shared" si="731"/>
        <v>0</v>
      </c>
      <c r="R474" s="142"/>
      <c r="S474" s="215">
        <f>100%</f>
        <v>1</v>
      </c>
      <c r="T474" s="194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5">
        <f t="shared" si="735"/>
        <v>0.27</v>
      </c>
      <c r="AD474" s="214">
        <f t="shared" si="755"/>
        <v>0</v>
      </c>
      <c r="AE474" s="20">
        <f t="shared" si="736"/>
        <v>0</v>
      </c>
      <c r="AF474" s="21">
        <f t="shared" si="737"/>
        <v>0</v>
      </c>
      <c r="AG474" s="215">
        <f t="shared" si="738"/>
        <v>1</v>
      </c>
      <c r="AH474" s="194">
        <f t="shared" si="756"/>
        <v>0</v>
      </c>
      <c r="AI474" s="141"/>
      <c r="AJ474" s="20">
        <f t="shared" si="739"/>
        <v>0</v>
      </c>
      <c r="AK474" s="142"/>
      <c r="AL474" s="215">
        <f t="shared" si="740"/>
        <v>1</v>
      </c>
      <c r="AM474" s="194">
        <f t="shared" si="757"/>
        <v>0</v>
      </c>
      <c r="AN474" s="141"/>
      <c r="AO474" s="143">
        <f t="shared" si="741"/>
        <v>0</v>
      </c>
      <c r="AP474" s="208">
        <f>AH474-O474</f>
        <v>0</v>
      </c>
      <c r="AQ474" s="11" t="str">
        <f t="shared" si="762"/>
        <v xml:space="preserve"> </v>
      </c>
      <c r="AR474" s="230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5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5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8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03" t="s">
        <v>123</v>
      </c>
      <c r="E475" s="304"/>
      <c r="F475" s="305"/>
      <c r="G475" s="65"/>
      <c r="H475" s="70"/>
      <c r="I475" s="26"/>
      <c r="J475" s="26"/>
      <c r="K475" s="133"/>
      <c r="L475" s="5"/>
      <c r="M475" s="71">
        <f>O475+Q475</f>
        <v>0</v>
      </c>
      <c r="N475" s="216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6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6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6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9"/>
      <c r="AQ475" s="11" t="str">
        <f t="shared" si="762"/>
        <v xml:space="preserve"> </v>
      </c>
      <c r="AR475" s="230"/>
      <c r="AS475" s="23"/>
      <c r="AT475" s="26"/>
      <c r="AU475" s="26"/>
      <c r="AV475" s="5"/>
      <c r="AW475" s="6">
        <f>AY475+BA475</f>
        <v>0</v>
      </c>
      <c r="AX475" s="216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6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9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2" t="s">
        <v>148</v>
      </c>
      <c r="F476" s="302"/>
      <c r="G476" s="67"/>
      <c r="H476" s="72"/>
      <c r="I476" s="27"/>
      <c r="J476" s="195">
        <f>27%</f>
        <v>0.27</v>
      </c>
      <c r="K476" s="214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5">
        <f>100%</f>
        <v>1</v>
      </c>
      <c r="O476" s="194">
        <f>ROUND((M476*N476),0)</f>
        <v>0</v>
      </c>
      <c r="P476" s="141"/>
      <c r="Q476" s="20">
        <f t="shared" ref="Q476:Q495" si="767">M476-O476</f>
        <v>0</v>
      </c>
      <c r="R476" s="142"/>
      <c r="S476" s="215">
        <f>100%</f>
        <v>1</v>
      </c>
      <c r="T476" s="194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5">
        <f t="shared" ref="AC476:AC495" si="771">J476</f>
        <v>0.27</v>
      </c>
      <c r="AD476" s="214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5">
        <f t="shared" ref="AG476:AG495" si="774">N476</f>
        <v>1</v>
      </c>
      <c r="AH476" s="194">
        <f>ROUND((AF476*AG476),0)</f>
        <v>0</v>
      </c>
      <c r="AI476" s="141"/>
      <c r="AJ476" s="20">
        <f t="shared" ref="AJ476:AJ495" si="775">AF476-AH476</f>
        <v>0</v>
      </c>
      <c r="AK476" s="142"/>
      <c r="AL476" s="215">
        <f t="shared" ref="AL476:AL495" si="776">S476</f>
        <v>1</v>
      </c>
      <c r="AM476" s="194">
        <f>ROUND((AL476*AH476),0)</f>
        <v>0</v>
      </c>
      <c r="AN476" s="141"/>
      <c r="AO476" s="143">
        <f t="shared" ref="AO476:AO495" si="777">AH476-AM476</f>
        <v>0</v>
      </c>
      <c r="AP476" s="208">
        <f>AH476-O476</f>
        <v>0</v>
      </c>
      <c r="AQ476" s="11" t="str">
        <f t="shared" si="762"/>
        <v xml:space="preserve"> </v>
      </c>
      <c r="AR476" s="230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5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5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8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2" t="s">
        <v>148</v>
      </c>
      <c r="F477" s="302"/>
      <c r="G477" s="67"/>
      <c r="H477" s="72"/>
      <c r="I477" s="27"/>
      <c r="J477" s="195">
        <f>27%</f>
        <v>0.27</v>
      </c>
      <c r="K477" s="214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5">
        <f>100%</f>
        <v>1</v>
      </c>
      <c r="O477" s="194">
        <f t="shared" ref="O477:O495" si="789">ROUND((M477*N477),0)</f>
        <v>0</v>
      </c>
      <c r="P477" s="141"/>
      <c r="Q477" s="20">
        <f t="shared" si="767"/>
        <v>0</v>
      </c>
      <c r="R477" s="142"/>
      <c r="S477" s="215">
        <f>100%</f>
        <v>1</v>
      </c>
      <c r="T477" s="194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5">
        <f t="shared" si="771"/>
        <v>0.27</v>
      </c>
      <c r="AD477" s="214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5">
        <f t="shared" si="774"/>
        <v>1</v>
      </c>
      <c r="AH477" s="194">
        <f t="shared" ref="AH477:AH495" si="792">ROUND((AF477*AG477),0)</f>
        <v>0</v>
      </c>
      <c r="AI477" s="141"/>
      <c r="AJ477" s="20">
        <f t="shared" si="775"/>
        <v>0</v>
      </c>
      <c r="AK477" s="142"/>
      <c r="AL477" s="215">
        <f t="shared" si="776"/>
        <v>1</v>
      </c>
      <c r="AM477" s="194">
        <f t="shared" ref="AM477:AM495" si="793">ROUND((AL477*AH477),0)</f>
        <v>0</v>
      </c>
      <c r="AN477" s="141"/>
      <c r="AO477" s="143">
        <f t="shared" si="777"/>
        <v>0</v>
      </c>
      <c r="AP477" s="208">
        <f t="shared" ref="AP477:AP494" si="794">AH477-O477</f>
        <v>0</v>
      </c>
      <c r="AQ477" s="11" t="str">
        <f t="shared" si="762"/>
        <v xml:space="preserve"> </v>
      </c>
      <c r="AR477" s="230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5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5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8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2" t="s">
        <v>148</v>
      </c>
      <c r="F478" s="302"/>
      <c r="G478" s="67"/>
      <c r="H478" s="72"/>
      <c r="I478" s="27"/>
      <c r="J478" s="195">
        <f>27%</f>
        <v>0.27</v>
      </c>
      <c r="K478" s="214">
        <f t="shared" si="788"/>
        <v>0</v>
      </c>
      <c r="L478" s="20">
        <f t="shared" si="765"/>
        <v>0</v>
      </c>
      <c r="M478" s="73">
        <f t="shared" si="766"/>
        <v>0</v>
      </c>
      <c r="N478" s="215">
        <f>100%</f>
        <v>1</v>
      </c>
      <c r="O478" s="194">
        <f t="shared" si="789"/>
        <v>0</v>
      </c>
      <c r="P478" s="141"/>
      <c r="Q478" s="20">
        <f t="shared" si="767"/>
        <v>0</v>
      </c>
      <c r="R478" s="142"/>
      <c r="S478" s="215">
        <f>100%</f>
        <v>1</v>
      </c>
      <c r="T478" s="194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5">
        <f t="shared" si="771"/>
        <v>0.27</v>
      </c>
      <c r="AD478" s="214">
        <f t="shared" si="791"/>
        <v>0</v>
      </c>
      <c r="AE478" s="20">
        <f t="shared" si="772"/>
        <v>0</v>
      </c>
      <c r="AF478" s="21">
        <f t="shared" si="773"/>
        <v>0</v>
      </c>
      <c r="AG478" s="215">
        <f t="shared" si="774"/>
        <v>1</v>
      </c>
      <c r="AH478" s="194">
        <f t="shared" si="792"/>
        <v>0</v>
      </c>
      <c r="AI478" s="141"/>
      <c r="AJ478" s="20">
        <f t="shared" si="775"/>
        <v>0</v>
      </c>
      <c r="AK478" s="142"/>
      <c r="AL478" s="215">
        <f t="shared" si="776"/>
        <v>1</v>
      </c>
      <c r="AM478" s="194">
        <f t="shared" si="793"/>
        <v>0</v>
      </c>
      <c r="AN478" s="141"/>
      <c r="AO478" s="143">
        <f t="shared" si="777"/>
        <v>0</v>
      </c>
      <c r="AP478" s="208">
        <f t="shared" si="794"/>
        <v>0</v>
      </c>
      <c r="AQ478" s="11" t="str">
        <f t="shared" si="762"/>
        <v xml:space="preserve"> </v>
      </c>
      <c r="AR478" s="230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5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5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8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2" t="s">
        <v>148</v>
      </c>
      <c r="F479" s="302"/>
      <c r="G479" s="67"/>
      <c r="H479" s="72"/>
      <c r="I479" s="27"/>
      <c r="J479" s="195">
        <f>27%</f>
        <v>0.27</v>
      </c>
      <c r="K479" s="214">
        <f t="shared" si="788"/>
        <v>0</v>
      </c>
      <c r="L479" s="20">
        <f t="shared" si="765"/>
        <v>0</v>
      </c>
      <c r="M479" s="73">
        <f t="shared" si="766"/>
        <v>0</v>
      </c>
      <c r="N479" s="215">
        <f>100%</f>
        <v>1</v>
      </c>
      <c r="O479" s="194">
        <f t="shared" si="789"/>
        <v>0</v>
      </c>
      <c r="P479" s="141"/>
      <c r="Q479" s="20">
        <f t="shared" si="767"/>
        <v>0</v>
      </c>
      <c r="R479" s="142"/>
      <c r="S479" s="215">
        <f>100%</f>
        <v>1</v>
      </c>
      <c r="T479" s="194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5">
        <f t="shared" si="771"/>
        <v>0.27</v>
      </c>
      <c r="AD479" s="214">
        <f t="shared" si="791"/>
        <v>0</v>
      </c>
      <c r="AE479" s="20">
        <f t="shared" si="772"/>
        <v>0</v>
      </c>
      <c r="AF479" s="21">
        <f t="shared" si="773"/>
        <v>0</v>
      </c>
      <c r="AG479" s="215">
        <f t="shared" si="774"/>
        <v>1</v>
      </c>
      <c r="AH479" s="194">
        <f t="shared" si="792"/>
        <v>0</v>
      </c>
      <c r="AI479" s="141"/>
      <c r="AJ479" s="20">
        <f t="shared" si="775"/>
        <v>0</v>
      </c>
      <c r="AK479" s="142"/>
      <c r="AL479" s="215">
        <f t="shared" si="776"/>
        <v>1</v>
      </c>
      <c r="AM479" s="194">
        <f t="shared" si="793"/>
        <v>0</v>
      </c>
      <c r="AN479" s="141"/>
      <c r="AO479" s="143">
        <f t="shared" si="777"/>
        <v>0</v>
      </c>
      <c r="AP479" s="208">
        <f t="shared" si="794"/>
        <v>0</v>
      </c>
      <c r="AQ479" s="11" t="str">
        <f t="shared" si="762"/>
        <v xml:space="preserve"> </v>
      </c>
      <c r="AR479" s="230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5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5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8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2" t="s">
        <v>148</v>
      </c>
      <c r="F480" s="302"/>
      <c r="G480" s="67"/>
      <c r="H480" s="72"/>
      <c r="I480" s="27"/>
      <c r="J480" s="195">
        <f>27%</f>
        <v>0.27</v>
      </c>
      <c r="K480" s="214">
        <f t="shared" si="788"/>
        <v>0</v>
      </c>
      <c r="L480" s="20">
        <f t="shared" si="765"/>
        <v>0</v>
      </c>
      <c r="M480" s="73">
        <f t="shared" si="766"/>
        <v>0</v>
      </c>
      <c r="N480" s="215">
        <f>100%</f>
        <v>1</v>
      </c>
      <c r="O480" s="194">
        <f t="shared" si="789"/>
        <v>0</v>
      </c>
      <c r="P480" s="141"/>
      <c r="Q480" s="20">
        <f t="shared" si="767"/>
        <v>0</v>
      </c>
      <c r="R480" s="142"/>
      <c r="S480" s="215">
        <f>100%</f>
        <v>1</v>
      </c>
      <c r="T480" s="194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5">
        <f t="shared" si="771"/>
        <v>0.27</v>
      </c>
      <c r="AD480" s="214">
        <f t="shared" si="791"/>
        <v>0</v>
      </c>
      <c r="AE480" s="20">
        <f t="shared" si="772"/>
        <v>0</v>
      </c>
      <c r="AF480" s="21">
        <f t="shared" si="773"/>
        <v>0</v>
      </c>
      <c r="AG480" s="215">
        <f t="shared" si="774"/>
        <v>1</v>
      </c>
      <c r="AH480" s="194">
        <f t="shared" si="792"/>
        <v>0</v>
      </c>
      <c r="AI480" s="141"/>
      <c r="AJ480" s="20">
        <f t="shared" si="775"/>
        <v>0</v>
      </c>
      <c r="AK480" s="142"/>
      <c r="AL480" s="215">
        <f t="shared" si="776"/>
        <v>1</v>
      </c>
      <c r="AM480" s="194">
        <f t="shared" si="793"/>
        <v>0</v>
      </c>
      <c r="AN480" s="141"/>
      <c r="AO480" s="143">
        <f t="shared" si="777"/>
        <v>0</v>
      </c>
      <c r="AP480" s="208">
        <f t="shared" si="794"/>
        <v>0</v>
      </c>
      <c r="AQ480" s="11" t="str">
        <f t="shared" si="762"/>
        <v xml:space="preserve"> </v>
      </c>
      <c r="AR480" s="230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5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5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8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2" t="s">
        <v>148</v>
      </c>
      <c r="F481" s="302"/>
      <c r="G481" s="67"/>
      <c r="H481" s="72"/>
      <c r="I481" s="27"/>
      <c r="J481" s="195">
        <f>27%</f>
        <v>0.27</v>
      </c>
      <c r="K481" s="214">
        <f t="shared" si="788"/>
        <v>0</v>
      </c>
      <c r="L481" s="20">
        <f t="shared" si="765"/>
        <v>0</v>
      </c>
      <c r="M481" s="73">
        <f t="shared" si="766"/>
        <v>0</v>
      </c>
      <c r="N481" s="215">
        <f>100%</f>
        <v>1</v>
      </c>
      <c r="O481" s="194">
        <f t="shared" si="789"/>
        <v>0</v>
      </c>
      <c r="P481" s="141"/>
      <c r="Q481" s="20">
        <f t="shared" si="767"/>
        <v>0</v>
      </c>
      <c r="R481" s="142"/>
      <c r="S481" s="215">
        <f>100%</f>
        <v>1</v>
      </c>
      <c r="T481" s="194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5">
        <f t="shared" si="771"/>
        <v>0.27</v>
      </c>
      <c r="AD481" s="214">
        <f t="shared" si="791"/>
        <v>0</v>
      </c>
      <c r="AE481" s="20">
        <f t="shared" si="772"/>
        <v>0</v>
      </c>
      <c r="AF481" s="21">
        <f t="shared" si="773"/>
        <v>0</v>
      </c>
      <c r="AG481" s="215">
        <f t="shared" si="774"/>
        <v>1</v>
      </c>
      <c r="AH481" s="194">
        <f t="shared" si="792"/>
        <v>0</v>
      </c>
      <c r="AI481" s="141"/>
      <c r="AJ481" s="20">
        <f t="shared" si="775"/>
        <v>0</v>
      </c>
      <c r="AK481" s="142"/>
      <c r="AL481" s="215">
        <f t="shared" si="776"/>
        <v>1</v>
      </c>
      <c r="AM481" s="194">
        <f t="shared" si="793"/>
        <v>0</v>
      </c>
      <c r="AN481" s="141"/>
      <c r="AO481" s="143">
        <f t="shared" si="777"/>
        <v>0</v>
      </c>
      <c r="AP481" s="208">
        <f t="shared" si="794"/>
        <v>0</v>
      </c>
      <c r="AQ481" s="11" t="str">
        <f t="shared" si="762"/>
        <v xml:space="preserve"> </v>
      </c>
      <c r="AR481" s="230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5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5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8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2" t="s">
        <v>148</v>
      </c>
      <c r="F482" s="302"/>
      <c r="G482" s="67"/>
      <c r="H482" s="72"/>
      <c r="I482" s="27"/>
      <c r="J482" s="195">
        <f>27%</f>
        <v>0.27</v>
      </c>
      <c r="K482" s="214">
        <f t="shared" si="788"/>
        <v>0</v>
      </c>
      <c r="L482" s="20">
        <f t="shared" si="765"/>
        <v>0</v>
      </c>
      <c r="M482" s="73">
        <f t="shared" si="766"/>
        <v>0</v>
      </c>
      <c r="N482" s="215">
        <f>100%</f>
        <v>1</v>
      </c>
      <c r="O482" s="194">
        <f t="shared" si="789"/>
        <v>0</v>
      </c>
      <c r="P482" s="141"/>
      <c r="Q482" s="20">
        <f t="shared" si="767"/>
        <v>0</v>
      </c>
      <c r="R482" s="142"/>
      <c r="S482" s="215">
        <f>100%</f>
        <v>1</v>
      </c>
      <c r="T482" s="194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5">
        <f t="shared" si="771"/>
        <v>0.27</v>
      </c>
      <c r="AD482" s="214">
        <f t="shared" si="791"/>
        <v>0</v>
      </c>
      <c r="AE482" s="20">
        <f t="shared" si="772"/>
        <v>0</v>
      </c>
      <c r="AF482" s="21">
        <f t="shared" si="773"/>
        <v>0</v>
      </c>
      <c r="AG482" s="215">
        <f t="shared" si="774"/>
        <v>1</v>
      </c>
      <c r="AH482" s="194">
        <f t="shared" si="792"/>
        <v>0</v>
      </c>
      <c r="AI482" s="141"/>
      <c r="AJ482" s="20">
        <f t="shared" si="775"/>
        <v>0</v>
      </c>
      <c r="AK482" s="142"/>
      <c r="AL482" s="215">
        <f t="shared" si="776"/>
        <v>1</v>
      </c>
      <c r="AM482" s="194">
        <f t="shared" si="793"/>
        <v>0</v>
      </c>
      <c r="AN482" s="141"/>
      <c r="AO482" s="143">
        <f t="shared" si="777"/>
        <v>0</v>
      </c>
      <c r="AP482" s="208">
        <f t="shared" si="794"/>
        <v>0</v>
      </c>
      <c r="AQ482" s="11" t="str">
        <f t="shared" si="762"/>
        <v xml:space="preserve"> </v>
      </c>
      <c r="AR482" s="230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5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5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8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2" t="s">
        <v>148</v>
      </c>
      <c r="F483" s="302"/>
      <c r="G483" s="67"/>
      <c r="H483" s="72"/>
      <c r="I483" s="27"/>
      <c r="J483" s="195">
        <f>27%</f>
        <v>0.27</v>
      </c>
      <c r="K483" s="214">
        <f t="shared" si="788"/>
        <v>0</v>
      </c>
      <c r="L483" s="20">
        <f t="shared" si="765"/>
        <v>0</v>
      </c>
      <c r="M483" s="73">
        <f t="shared" si="766"/>
        <v>0</v>
      </c>
      <c r="N483" s="215">
        <f>100%</f>
        <v>1</v>
      </c>
      <c r="O483" s="194">
        <f t="shared" si="789"/>
        <v>0</v>
      </c>
      <c r="P483" s="141"/>
      <c r="Q483" s="20">
        <f t="shared" si="767"/>
        <v>0</v>
      </c>
      <c r="R483" s="142"/>
      <c r="S483" s="215">
        <f>100%</f>
        <v>1</v>
      </c>
      <c r="T483" s="194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5">
        <f t="shared" si="771"/>
        <v>0.27</v>
      </c>
      <c r="AD483" s="214">
        <f t="shared" si="791"/>
        <v>0</v>
      </c>
      <c r="AE483" s="20">
        <f t="shared" si="772"/>
        <v>0</v>
      </c>
      <c r="AF483" s="21">
        <f t="shared" si="773"/>
        <v>0</v>
      </c>
      <c r="AG483" s="215">
        <f t="shared" si="774"/>
        <v>1</v>
      </c>
      <c r="AH483" s="194">
        <f t="shared" si="792"/>
        <v>0</v>
      </c>
      <c r="AI483" s="141"/>
      <c r="AJ483" s="20">
        <f t="shared" si="775"/>
        <v>0</v>
      </c>
      <c r="AK483" s="142"/>
      <c r="AL483" s="215">
        <f t="shared" si="776"/>
        <v>1</v>
      </c>
      <c r="AM483" s="194">
        <f t="shared" si="793"/>
        <v>0</v>
      </c>
      <c r="AN483" s="141"/>
      <c r="AO483" s="143">
        <f t="shared" si="777"/>
        <v>0</v>
      </c>
      <c r="AP483" s="208">
        <f t="shared" si="794"/>
        <v>0</v>
      </c>
      <c r="AQ483" s="11" t="str">
        <f t="shared" si="762"/>
        <v xml:space="preserve"> </v>
      </c>
      <c r="AR483" s="230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5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5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8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2" t="s">
        <v>148</v>
      </c>
      <c r="F484" s="302"/>
      <c r="G484" s="67"/>
      <c r="H484" s="72"/>
      <c r="I484" s="27"/>
      <c r="J484" s="195">
        <f>27%</f>
        <v>0.27</v>
      </c>
      <c r="K484" s="214">
        <f t="shared" si="788"/>
        <v>0</v>
      </c>
      <c r="L484" s="20">
        <f t="shared" si="765"/>
        <v>0</v>
      </c>
      <c r="M484" s="73">
        <f t="shared" si="766"/>
        <v>0</v>
      </c>
      <c r="N484" s="215">
        <f>100%</f>
        <v>1</v>
      </c>
      <c r="O484" s="194">
        <f t="shared" si="789"/>
        <v>0</v>
      </c>
      <c r="P484" s="141"/>
      <c r="Q484" s="20">
        <f t="shared" si="767"/>
        <v>0</v>
      </c>
      <c r="R484" s="142"/>
      <c r="S484" s="215">
        <f>100%</f>
        <v>1</v>
      </c>
      <c r="T484" s="194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5">
        <f t="shared" si="771"/>
        <v>0.27</v>
      </c>
      <c r="AD484" s="214">
        <f t="shared" si="791"/>
        <v>0</v>
      </c>
      <c r="AE484" s="20">
        <f t="shared" si="772"/>
        <v>0</v>
      </c>
      <c r="AF484" s="21">
        <f t="shared" si="773"/>
        <v>0</v>
      </c>
      <c r="AG484" s="215">
        <f t="shared" si="774"/>
        <v>1</v>
      </c>
      <c r="AH484" s="194">
        <f t="shared" si="792"/>
        <v>0</v>
      </c>
      <c r="AI484" s="141"/>
      <c r="AJ484" s="20">
        <f t="shared" si="775"/>
        <v>0</v>
      </c>
      <c r="AK484" s="142"/>
      <c r="AL484" s="215">
        <f t="shared" si="776"/>
        <v>1</v>
      </c>
      <c r="AM484" s="194">
        <f t="shared" si="793"/>
        <v>0</v>
      </c>
      <c r="AN484" s="141"/>
      <c r="AO484" s="143">
        <f t="shared" si="777"/>
        <v>0</v>
      </c>
      <c r="AP484" s="208">
        <f t="shared" si="794"/>
        <v>0</v>
      </c>
      <c r="AQ484" s="11" t="str">
        <f t="shared" si="762"/>
        <v xml:space="preserve"> </v>
      </c>
      <c r="AR484" s="230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5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5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8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2" t="s">
        <v>148</v>
      </c>
      <c r="F485" s="302"/>
      <c r="G485" s="67"/>
      <c r="H485" s="72"/>
      <c r="I485" s="27"/>
      <c r="J485" s="195">
        <f>27%</f>
        <v>0.27</v>
      </c>
      <c r="K485" s="214">
        <f t="shared" si="788"/>
        <v>0</v>
      </c>
      <c r="L485" s="20">
        <f t="shared" si="765"/>
        <v>0</v>
      </c>
      <c r="M485" s="73">
        <f t="shared" si="766"/>
        <v>0</v>
      </c>
      <c r="N485" s="215">
        <f>100%</f>
        <v>1</v>
      </c>
      <c r="O485" s="194">
        <f t="shared" si="789"/>
        <v>0</v>
      </c>
      <c r="P485" s="141"/>
      <c r="Q485" s="20">
        <f t="shared" si="767"/>
        <v>0</v>
      </c>
      <c r="R485" s="142"/>
      <c r="S485" s="215">
        <f>100%</f>
        <v>1</v>
      </c>
      <c r="T485" s="194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5">
        <f t="shared" si="771"/>
        <v>0.27</v>
      </c>
      <c r="AD485" s="214">
        <f t="shared" si="791"/>
        <v>0</v>
      </c>
      <c r="AE485" s="20">
        <f t="shared" si="772"/>
        <v>0</v>
      </c>
      <c r="AF485" s="21">
        <f t="shared" si="773"/>
        <v>0</v>
      </c>
      <c r="AG485" s="215">
        <f t="shared" si="774"/>
        <v>1</v>
      </c>
      <c r="AH485" s="194">
        <f t="shared" si="792"/>
        <v>0</v>
      </c>
      <c r="AI485" s="141"/>
      <c r="AJ485" s="20">
        <f t="shared" si="775"/>
        <v>0</v>
      </c>
      <c r="AK485" s="142"/>
      <c r="AL485" s="215">
        <f t="shared" si="776"/>
        <v>1</v>
      </c>
      <c r="AM485" s="194">
        <f t="shared" si="793"/>
        <v>0</v>
      </c>
      <c r="AN485" s="141"/>
      <c r="AO485" s="143">
        <f t="shared" si="777"/>
        <v>0</v>
      </c>
      <c r="AP485" s="208">
        <f t="shared" si="794"/>
        <v>0</v>
      </c>
      <c r="AQ485" s="11" t="str">
        <f t="shared" si="762"/>
        <v xml:space="preserve"> </v>
      </c>
      <c r="AR485" s="230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5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5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8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2" t="s">
        <v>148</v>
      </c>
      <c r="F486" s="302"/>
      <c r="G486" s="67"/>
      <c r="H486" s="72"/>
      <c r="I486" s="27"/>
      <c r="J486" s="195">
        <f>27%</f>
        <v>0.27</v>
      </c>
      <c r="K486" s="214">
        <f t="shared" si="788"/>
        <v>0</v>
      </c>
      <c r="L486" s="20">
        <f t="shared" si="765"/>
        <v>0</v>
      </c>
      <c r="M486" s="73">
        <f t="shared" si="766"/>
        <v>0</v>
      </c>
      <c r="N486" s="215">
        <f>100%</f>
        <v>1</v>
      </c>
      <c r="O486" s="194">
        <f t="shared" si="789"/>
        <v>0</v>
      </c>
      <c r="P486" s="141"/>
      <c r="Q486" s="20">
        <f t="shared" si="767"/>
        <v>0</v>
      </c>
      <c r="R486" s="142"/>
      <c r="S486" s="215">
        <f>100%</f>
        <v>1</v>
      </c>
      <c r="T486" s="194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5">
        <f t="shared" si="771"/>
        <v>0.27</v>
      </c>
      <c r="AD486" s="214">
        <f t="shared" si="791"/>
        <v>0</v>
      </c>
      <c r="AE486" s="20">
        <f t="shared" si="772"/>
        <v>0</v>
      </c>
      <c r="AF486" s="21">
        <f t="shared" si="773"/>
        <v>0</v>
      </c>
      <c r="AG486" s="215">
        <f t="shared" si="774"/>
        <v>1</v>
      </c>
      <c r="AH486" s="194">
        <f t="shared" si="792"/>
        <v>0</v>
      </c>
      <c r="AI486" s="141"/>
      <c r="AJ486" s="20">
        <f t="shared" si="775"/>
        <v>0</v>
      </c>
      <c r="AK486" s="142"/>
      <c r="AL486" s="215">
        <f t="shared" si="776"/>
        <v>1</v>
      </c>
      <c r="AM486" s="194">
        <f t="shared" si="793"/>
        <v>0</v>
      </c>
      <c r="AN486" s="141"/>
      <c r="AO486" s="143">
        <f t="shared" si="777"/>
        <v>0</v>
      </c>
      <c r="AP486" s="208">
        <f t="shared" si="794"/>
        <v>0</v>
      </c>
      <c r="AQ486" s="11" t="str">
        <f t="shared" si="762"/>
        <v xml:space="preserve"> </v>
      </c>
      <c r="AR486" s="230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5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5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8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2" t="s">
        <v>148</v>
      </c>
      <c r="F487" s="302"/>
      <c r="G487" s="67"/>
      <c r="H487" s="72"/>
      <c r="I487" s="27"/>
      <c r="J487" s="195">
        <f>27%</f>
        <v>0.27</v>
      </c>
      <c r="K487" s="214">
        <f t="shared" si="788"/>
        <v>0</v>
      </c>
      <c r="L487" s="20">
        <f t="shared" si="765"/>
        <v>0</v>
      </c>
      <c r="M487" s="73">
        <f t="shared" si="766"/>
        <v>0</v>
      </c>
      <c r="N487" s="215">
        <f>100%</f>
        <v>1</v>
      </c>
      <c r="O487" s="194">
        <f t="shared" si="789"/>
        <v>0</v>
      </c>
      <c r="P487" s="141"/>
      <c r="Q487" s="20">
        <f t="shared" si="767"/>
        <v>0</v>
      </c>
      <c r="R487" s="142"/>
      <c r="S487" s="215">
        <f>100%</f>
        <v>1</v>
      </c>
      <c r="T487" s="194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5">
        <f t="shared" si="771"/>
        <v>0.27</v>
      </c>
      <c r="AD487" s="214">
        <f t="shared" si="791"/>
        <v>0</v>
      </c>
      <c r="AE487" s="20">
        <f t="shared" si="772"/>
        <v>0</v>
      </c>
      <c r="AF487" s="21">
        <f t="shared" si="773"/>
        <v>0</v>
      </c>
      <c r="AG487" s="215">
        <f t="shared" si="774"/>
        <v>1</v>
      </c>
      <c r="AH487" s="194">
        <f t="shared" si="792"/>
        <v>0</v>
      </c>
      <c r="AI487" s="141"/>
      <c r="AJ487" s="20">
        <f t="shared" si="775"/>
        <v>0</v>
      </c>
      <c r="AK487" s="142"/>
      <c r="AL487" s="215">
        <f t="shared" si="776"/>
        <v>1</v>
      </c>
      <c r="AM487" s="194">
        <f t="shared" si="793"/>
        <v>0</v>
      </c>
      <c r="AN487" s="141"/>
      <c r="AO487" s="143">
        <f t="shared" si="777"/>
        <v>0</v>
      </c>
      <c r="AP487" s="208">
        <f t="shared" si="794"/>
        <v>0</v>
      </c>
      <c r="AQ487" s="11" t="str">
        <f t="shared" si="762"/>
        <v xml:space="preserve"> </v>
      </c>
      <c r="AR487" s="230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5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5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8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2" t="s">
        <v>148</v>
      </c>
      <c r="F488" s="302"/>
      <c r="G488" s="67"/>
      <c r="H488" s="72"/>
      <c r="I488" s="27"/>
      <c r="J488" s="195">
        <f>27%</f>
        <v>0.27</v>
      </c>
      <c r="K488" s="214">
        <f t="shared" si="788"/>
        <v>0</v>
      </c>
      <c r="L488" s="20">
        <f t="shared" si="765"/>
        <v>0</v>
      </c>
      <c r="M488" s="73">
        <f t="shared" si="766"/>
        <v>0</v>
      </c>
      <c r="N488" s="215">
        <f>100%</f>
        <v>1</v>
      </c>
      <c r="O488" s="194">
        <f t="shared" si="789"/>
        <v>0</v>
      </c>
      <c r="P488" s="141"/>
      <c r="Q488" s="20">
        <f t="shared" si="767"/>
        <v>0</v>
      </c>
      <c r="R488" s="142"/>
      <c r="S488" s="215">
        <f>100%</f>
        <v>1</v>
      </c>
      <c r="T488" s="194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5">
        <f t="shared" si="771"/>
        <v>0.27</v>
      </c>
      <c r="AD488" s="214">
        <f t="shared" si="791"/>
        <v>0</v>
      </c>
      <c r="AE488" s="20">
        <f t="shared" si="772"/>
        <v>0</v>
      </c>
      <c r="AF488" s="21">
        <f t="shared" si="773"/>
        <v>0</v>
      </c>
      <c r="AG488" s="215">
        <f t="shared" si="774"/>
        <v>1</v>
      </c>
      <c r="AH488" s="194">
        <f t="shared" si="792"/>
        <v>0</v>
      </c>
      <c r="AI488" s="141"/>
      <c r="AJ488" s="20">
        <f t="shared" si="775"/>
        <v>0</v>
      </c>
      <c r="AK488" s="142"/>
      <c r="AL488" s="215">
        <f t="shared" si="776"/>
        <v>1</v>
      </c>
      <c r="AM488" s="194">
        <f t="shared" si="793"/>
        <v>0</v>
      </c>
      <c r="AN488" s="141"/>
      <c r="AO488" s="143">
        <f t="shared" si="777"/>
        <v>0</v>
      </c>
      <c r="AP488" s="208">
        <f t="shared" si="794"/>
        <v>0</v>
      </c>
      <c r="AQ488" s="11" t="str">
        <f t="shared" si="762"/>
        <v xml:space="preserve"> </v>
      </c>
      <c r="AR488" s="230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5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5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8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2" t="s">
        <v>148</v>
      </c>
      <c r="F489" s="302"/>
      <c r="G489" s="67"/>
      <c r="H489" s="72"/>
      <c r="I489" s="27"/>
      <c r="J489" s="195">
        <f>27%</f>
        <v>0.27</v>
      </c>
      <c r="K489" s="214">
        <f t="shared" si="788"/>
        <v>0</v>
      </c>
      <c r="L489" s="20">
        <f t="shared" si="765"/>
        <v>0</v>
      </c>
      <c r="M489" s="73">
        <f t="shared" si="766"/>
        <v>0</v>
      </c>
      <c r="N489" s="215">
        <f>100%</f>
        <v>1</v>
      </c>
      <c r="O489" s="194">
        <f t="shared" si="789"/>
        <v>0</v>
      </c>
      <c r="P489" s="141"/>
      <c r="Q489" s="20">
        <f t="shared" si="767"/>
        <v>0</v>
      </c>
      <c r="R489" s="142"/>
      <c r="S489" s="215">
        <f>100%</f>
        <v>1</v>
      </c>
      <c r="T489" s="194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5">
        <f t="shared" si="771"/>
        <v>0.27</v>
      </c>
      <c r="AD489" s="214">
        <f t="shared" si="791"/>
        <v>0</v>
      </c>
      <c r="AE489" s="20">
        <f t="shared" si="772"/>
        <v>0</v>
      </c>
      <c r="AF489" s="21">
        <f t="shared" si="773"/>
        <v>0</v>
      </c>
      <c r="AG489" s="215">
        <f t="shared" si="774"/>
        <v>1</v>
      </c>
      <c r="AH489" s="194">
        <f t="shared" si="792"/>
        <v>0</v>
      </c>
      <c r="AI489" s="141"/>
      <c r="AJ489" s="20">
        <f t="shared" si="775"/>
        <v>0</v>
      </c>
      <c r="AK489" s="142"/>
      <c r="AL489" s="215">
        <f t="shared" si="776"/>
        <v>1</v>
      </c>
      <c r="AM489" s="194">
        <f t="shared" si="793"/>
        <v>0</v>
      </c>
      <c r="AN489" s="141"/>
      <c r="AO489" s="143">
        <f t="shared" si="777"/>
        <v>0</v>
      </c>
      <c r="AP489" s="208">
        <f t="shared" si="794"/>
        <v>0</v>
      </c>
      <c r="AQ489" s="11" t="str">
        <f t="shared" si="762"/>
        <v xml:space="preserve"> </v>
      </c>
      <c r="AR489" s="230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5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5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8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2" t="s">
        <v>148</v>
      </c>
      <c r="F490" s="302"/>
      <c r="G490" s="67"/>
      <c r="H490" s="72"/>
      <c r="I490" s="27"/>
      <c r="J490" s="195">
        <f>27%</f>
        <v>0.27</v>
      </c>
      <c r="K490" s="214">
        <f t="shared" si="788"/>
        <v>0</v>
      </c>
      <c r="L490" s="20">
        <f t="shared" si="765"/>
        <v>0</v>
      </c>
      <c r="M490" s="73">
        <f t="shared" si="766"/>
        <v>0</v>
      </c>
      <c r="N490" s="215">
        <f>100%</f>
        <v>1</v>
      </c>
      <c r="O490" s="194">
        <f t="shared" si="789"/>
        <v>0</v>
      </c>
      <c r="P490" s="141"/>
      <c r="Q490" s="20">
        <f t="shared" si="767"/>
        <v>0</v>
      </c>
      <c r="R490" s="142"/>
      <c r="S490" s="215">
        <f>100%</f>
        <v>1</v>
      </c>
      <c r="T490" s="194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5">
        <f t="shared" si="771"/>
        <v>0.27</v>
      </c>
      <c r="AD490" s="214">
        <f t="shared" si="791"/>
        <v>0</v>
      </c>
      <c r="AE490" s="20">
        <f t="shared" si="772"/>
        <v>0</v>
      </c>
      <c r="AF490" s="21">
        <f t="shared" si="773"/>
        <v>0</v>
      </c>
      <c r="AG490" s="215">
        <f t="shared" si="774"/>
        <v>1</v>
      </c>
      <c r="AH490" s="194">
        <f t="shared" si="792"/>
        <v>0</v>
      </c>
      <c r="AI490" s="141"/>
      <c r="AJ490" s="20">
        <f t="shared" si="775"/>
        <v>0</v>
      </c>
      <c r="AK490" s="142"/>
      <c r="AL490" s="215">
        <f t="shared" si="776"/>
        <v>1</v>
      </c>
      <c r="AM490" s="194">
        <f t="shared" si="793"/>
        <v>0</v>
      </c>
      <c r="AN490" s="141"/>
      <c r="AO490" s="143">
        <f t="shared" si="777"/>
        <v>0</v>
      </c>
      <c r="AP490" s="208">
        <f t="shared" si="794"/>
        <v>0</v>
      </c>
      <c r="AQ490" s="11" t="str">
        <f t="shared" si="762"/>
        <v xml:space="preserve"> </v>
      </c>
      <c r="AR490" s="230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5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5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8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2" t="s">
        <v>148</v>
      </c>
      <c r="F491" s="302"/>
      <c r="G491" s="67"/>
      <c r="H491" s="72"/>
      <c r="I491" s="27"/>
      <c r="J491" s="195">
        <f>27%</f>
        <v>0.27</v>
      </c>
      <c r="K491" s="214">
        <f t="shared" si="788"/>
        <v>0</v>
      </c>
      <c r="L491" s="20">
        <f t="shared" si="765"/>
        <v>0</v>
      </c>
      <c r="M491" s="73">
        <f t="shared" si="766"/>
        <v>0</v>
      </c>
      <c r="N491" s="215">
        <f>100%</f>
        <v>1</v>
      </c>
      <c r="O491" s="194">
        <f t="shared" si="789"/>
        <v>0</v>
      </c>
      <c r="P491" s="141"/>
      <c r="Q491" s="20">
        <f t="shared" si="767"/>
        <v>0</v>
      </c>
      <c r="R491" s="142"/>
      <c r="S491" s="215">
        <f>100%</f>
        <v>1</v>
      </c>
      <c r="T491" s="194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5">
        <f t="shared" si="771"/>
        <v>0.27</v>
      </c>
      <c r="AD491" s="214">
        <f t="shared" si="791"/>
        <v>0</v>
      </c>
      <c r="AE491" s="20">
        <f t="shared" si="772"/>
        <v>0</v>
      </c>
      <c r="AF491" s="21">
        <f t="shared" si="773"/>
        <v>0</v>
      </c>
      <c r="AG491" s="215">
        <f t="shared" si="774"/>
        <v>1</v>
      </c>
      <c r="AH491" s="194">
        <f t="shared" si="792"/>
        <v>0</v>
      </c>
      <c r="AI491" s="141"/>
      <c r="AJ491" s="20">
        <f t="shared" si="775"/>
        <v>0</v>
      </c>
      <c r="AK491" s="142"/>
      <c r="AL491" s="215">
        <f t="shared" si="776"/>
        <v>1</v>
      </c>
      <c r="AM491" s="194">
        <f t="shared" si="793"/>
        <v>0</v>
      </c>
      <c r="AN491" s="141"/>
      <c r="AO491" s="143">
        <f t="shared" si="777"/>
        <v>0</v>
      </c>
      <c r="AP491" s="208">
        <f t="shared" si="794"/>
        <v>0</v>
      </c>
      <c r="AQ491" s="11" t="str">
        <f t="shared" si="762"/>
        <v xml:space="preserve"> </v>
      </c>
      <c r="AR491" s="230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5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5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8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2" t="s">
        <v>148</v>
      </c>
      <c r="F492" s="302"/>
      <c r="G492" s="67"/>
      <c r="H492" s="72"/>
      <c r="I492" s="27"/>
      <c r="J492" s="195">
        <f>27%</f>
        <v>0.27</v>
      </c>
      <c r="K492" s="214">
        <f t="shared" si="788"/>
        <v>0</v>
      </c>
      <c r="L492" s="20">
        <f t="shared" si="765"/>
        <v>0</v>
      </c>
      <c r="M492" s="73">
        <f t="shared" si="766"/>
        <v>0</v>
      </c>
      <c r="N492" s="215">
        <f>100%</f>
        <v>1</v>
      </c>
      <c r="O492" s="194">
        <f t="shared" si="789"/>
        <v>0</v>
      </c>
      <c r="P492" s="141"/>
      <c r="Q492" s="20">
        <f t="shared" si="767"/>
        <v>0</v>
      </c>
      <c r="R492" s="142"/>
      <c r="S492" s="215">
        <f>100%</f>
        <v>1</v>
      </c>
      <c r="T492" s="194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5">
        <f t="shared" si="771"/>
        <v>0.27</v>
      </c>
      <c r="AD492" s="214">
        <f t="shared" si="791"/>
        <v>0</v>
      </c>
      <c r="AE492" s="20">
        <f t="shared" si="772"/>
        <v>0</v>
      </c>
      <c r="AF492" s="21">
        <f t="shared" si="773"/>
        <v>0</v>
      </c>
      <c r="AG492" s="215">
        <f t="shared" si="774"/>
        <v>1</v>
      </c>
      <c r="AH492" s="194">
        <f t="shared" si="792"/>
        <v>0</v>
      </c>
      <c r="AI492" s="141"/>
      <c r="AJ492" s="20">
        <f t="shared" si="775"/>
        <v>0</v>
      </c>
      <c r="AK492" s="142"/>
      <c r="AL492" s="215">
        <f t="shared" si="776"/>
        <v>1</v>
      </c>
      <c r="AM492" s="194">
        <f t="shared" si="793"/>
        <v>0</v>
      </c>
      <c r="AN492" s="141"/>
      <c r="AO492" s="143">
        <f t="shared" si="777"/>
        <v>0</v>
      </c>
      <c r="AP492" s="208">
        <f t="shared" si="794"/>
        <v>0</v>
      </c>
      <c r="AQ492" s="11" t="str">
        <f t="shared" si="762"/>
        <v xml:space="preserve"> </v>
      </c>
      <c r="AR492" s="230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5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5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8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2" t="s">
        <v>148</v>
      </c>
      <c r="F493" s="302"/>
      <c r="G493" s="67"/>
      <c r="H493" s="72"/>
      <c r="I493" s="27"/>
      <c r="J493" s="195">
        <f>27%</f>
        <v>0.27</v>
      </c>
      <c r="K493" s="214">
        <f t="shared" si="788"/>
        <v>0</v>
      </c>
      <c r="L493" s="20">
        <f t="shared" si="765"/>
        <v>0</v>
      </c>
      <c r="M493" s="73">
        <f t="shared" si="766"/>
        <v>0</v>
      </c>
      <c r="N493" s="215">
        <f>100%</f>
        <v>1</v>
      </c>
      <c r="O493" s="194">
        <f t="shared" si="789"/>
        <v>0</v>
      </c>
      <c r="P493" s="141"/>
      <c r="Q493" s="20">
        <f t="shared" si="767"/>
        <v>0</v>
      </c>
      <c r="R493" s="142"/>
      <c r="S493" s="215">
        <f>100%</f>
        <v>1</v>
      </c>
      <c r="T493" s="194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5">
        <f t="shared" si="771"/>
        <v>0.27</v>
      </c>
      <c r="AD493" s="214">
        <f t="shared" si="791"/>
        <v>0</v>
      </c>
      <c r="AE493" s="20">
        <f t="shared" si="772"/>
        <v>0</v>
      </c>
      <c r="AF493" s="21">
        <f t="shared" si="773"/>
        <v>0</v>
      </c>
      <c r="AG493" s="215">
        <f t="shared" si="774"/>
        <v>1</v>
      </c>
      <c r="AH493" s="194">
        <f t="shared" si="792"/>
        <v>0</v>
      </c>
      <c r="AI493" s="141"/>
      <c r="AJ493" s="20">
        <f t="shared" si="775"/>
        <v>0</v>
      </c>
      <c r="AK493" s="142"/>
      <c r="AL493" s="215">
        <f t="shared" si="776"/>
        <v>1</v>
      </c>
      <c r="AM493" s="194">
        <f t="shared" si="793"/>
        <v>0</v>
      </c>
      <c r="AN493" s="141"/>
      <c r="AO493" s="143">
        <f t="shared" si="777"/>
        <v>0</v>
      </c>
      <c r="AP493" s="208">
        <f t="shared" si="794"/>
        <v>0</v>
      </c>
      <c r="AQ493" s="11" t="str">
        <f t="shared" si="762"/>
        <v xml:space="preserve"> </v>
      </c>
      <c r="AR493" s="230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5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5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8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2" t="s">
        <v>148</v>
      </c>
      <c r="F494" s="302"/>
      <c r="G494" s="67"/>
      <c r="H494" s="72"/>
      <c r="I494" s="27"/>
      <c r="J494" s="195">
        <f>27%</f>
        <v>0.27</v>
      </c>
      <c r="K494" s="214">
        <f t="shared" si="788"/>
        <v>0</v>
      </c>
      <c r="L494" s="20">
        <f t="shared" si="765"/>
        <v>0</v>
      </c>
      <c r="M494" s="73">
        <f t="shared" si="766"/>
        <v>0</v>
      </c>
      <c r="N494" s="215">
        <f>100%</f>
        <v>1</v>
      </c>
      <c r="O494" s="194">
        <f t="shared" si="789"/>
        <v>0</v>
      </c>
      <c r="P494" s="141"/>
      <c r="Q494" s="20">
        <f t="shared" si="767"/>
        <v>0</v>
      </c>
      <c r="R494" s="142"/>
      <c r="S494" s="215">
        <f>100%</f>
        <v>1</v>
      </c>
      <c r="T494" s="194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5">
        <f t="shared" si="771"/>
        <v>0.27</v>
      </c>
      <c r="AD494" s="214">
        <f t="shared" si="791"/>
        <v>0</v>
      </c>
      <c r="AE494" s="20">
        <f t="shared" si="772"/>
        <v>0</v>
      </c>
      <c r="AF494" s="21">
        <f t="shared" si="773"/>
        <v>0</v>
      </c>
      <c r="AG494" s="215">
        <f t="shared" si="774"/>
        <v>1</v>
      </c>
      <c r="AH494" s="194">
        <f t="shared" si="792"/>
        <v>0</v>
      </c>
      <c r="AI494" s="141"/>
      <c r="AJ494" s="20">
        <f t="shared" si="775"/>
        <v>0</v>
      </c>
      <c r="AK494" s="142"/>
      <c r="AL494" s="215">
        <f t="shared" si="776"/>
        <v>1</v>
      </c>
      <c r="AM494" s="194">
        <f t="shared" si="793"/>
        <v>0</v>
      </c>
      <c r="AN494" s="141"/>
      <c r="AO494" s="143">
        <f t="shared" si="777"/>
        <v>0</v>
      </c>
      <c r="AP494" s="208">
        <f t="shared" si="794"/>
        <v>0</v>
      </c>
      <c r="AQ494" s="11" t="str">
        <f t="shared" si="762"/>
        <v xml:space="preserve"> </v>
      </c>
      <c r="AR494" s="230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5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5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8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2" t="s">
        <v>148</v>
      </c>
      <c r="F495" s="302"/>
      <c r="G495" s="67"/>
      <c r="H495" s="72"/>
      <c r="I495" s="27"/>
      <c r="J495" s="195">
        <f>27%</f>
        <v>0.27</v>
      </c>
      <c r="K495" s="214">
        <f t="shared" si="788"/>
        <v>0</v>
      </c>
      <c r="L495" s="20">
        <f t="shared" si="765"/>
        <v>0</v>
      </c>
      <c r="M495" s="73">
        <f t="shared" si="766"/>
        <v>0</v>
      </c>
      <c r="N495" s="215">
        <f>100%</f>
        <v>1</v>
      </c>
      <c r="O495" s="194">
        <f t="shared" si="789"/>
        <v>0</v>
      </c>
      <c r="P495" s="141"/>
      <c r="Q495" s="20">
        <f t="shared" si="767"/>
        <v>0</v>
      </c>
      <c r="R495" s="142"/>
      <c r="S495" s="215">
        <f>100%</f>
        <v>1</v>
      </c>
      <c r="T495" s="194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5">
        <f t="shared" si="771"/>
        <v>0.27</v>
      </c>
      <c r="AD495" s="214">
        <f t="shared" si="791"/>
        <v>0</v>
      </c>
      <c r="AE495" s="20">
        <f t="shared" si="772"/>
        <v>0</v>
      </c>
      <c r="AF495" s="21">
        <f t="shared" si="773"/>
        <v>0</v>
      </c>
      <c r="AG495" s="215">
        <f t="shared" si="774"/>
        <v>1</v>
      </c>
      <c r="AH495" s="194">
        <f t="shared" si="792"/>
        <v>0</v>
      </c>
      <c r="AI495" s="141"/>
      <c r="AJ495" s="20">
        <f t="shared" si="775"/>
        <v>0</v>
      </c>
      <c r="AK495" s="142"/>
      <c r="AL495" s="215">
        <f t="shared" si="776"/>
        <v>1</v>
      </c>
      <c r="AM495" s="194">
        <f t="shared" si="793"/>
        <v>0</v>
      </c>
      <c r="AN495" s="141"/>
      <c r="AO495" s="143">
        <f t="shared" si="777"/>
        <v>0</v>
      </c>
      <c r="AP495" s="208">
        <f>AH495-O495</f>
        <v>0</v>
      </c>
      <c r="AQ495" s="11" t="str">
        <f t="shared" si="762"/>
        <v xml:space="preserve"> </v>
      </c>
      <c r="AR495" s="230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5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5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8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306" t="s">
        <v>28</v>
      </c>
      <c r="E496" s="307"/>
      <c r="F496" s="308"/>
      <c r="G496" s="65"/>
      <c r="H496" s="70"/>
      <c r="I496" s="26"/>
      <c r="J496" s="26"/>
      <c r="K496" s="133"/>
      <c r="L496" s="5"/>
      <c r="M496" s="71">
        <f>O496+Q496</f>
        <v>0</v>
      </c>
      <c r="N496" s="216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6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6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6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10"/>
      <c r="AQ496" s="53" t="str">
        <f t="shared" si="762"/>
        <v xml:space="preserve"> </v>
      </c>
      <c r="AR496" s="231"/>
      <c r="AS496" s="23"/>
      <c r="AT496" s="26"/>
      <c r="AU496" s="26"/>
      <c r="AV496" s="5"/>
      <c r="AW496" s="6">
        <f>AY496+BA496</f>
        <v>0</v>
      </c>
      <c r="AX496" s="216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6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10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2" t="s">
        <v>148</v>
      </c>
      <c r="F497" s="302"/>
      <c r="G497" s="67"/>
      <c r="H497" s="72"/>
      <c r="I497" s="27"/>
      <c r="J497" s="195">
        <f>27%</f>
        <v>0.27</v>
      </c>
      <c r="K497" s="214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5">
        <f>100%</f>
        <v>1</v>
      </c>
      <c r="O497" s="194">
        <f>ROUND((M497*N497),0)</f>
        <v>0</v>
      </c>
      <c r="P497" s="151"/>
      <c r="Q497" s="20">
        <f t="shared" ref="Q497:Q516" si="801">M497-O497</f>
        <v>0</v>
      </c>
      <c r="R497" s="143"/>
      <c r="S497" s="215">
        <f>100%</f>
        <v>1</v>
      </c>
      <c r="T497" s="194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5">
        <f t="shared" ref="AC497:AC516" si="805">J497</f>
        <v>0.27</v>
      </c>
      <c r="AD497" s="214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5">
        <f t="shared" ref="AG497:AG516" si="808">N497</f>
        <v>1</v>
      </c>
      <c r="AH497" s="194">
        <f>ROUND((AF497*AG497),0)</f>
        <v>0</v>
      </c>
      <c r="AI497" s="151"/>
      <c r="AJ497" s="20">
        <f t="shared" ref="AJ497:AJ516" si="809">AF497-AH497</f>
        <v>0</v>
      </c>
      <c r="AK497" s="143"/>
      <c r="AL497" s="215">
        <f t="shared" ref="AL497:AL516" si="810">S497</f>
        <v>1</v>
      </c>
      <c r="AM497" s="194">
        <f>ROUND((AL497*AH497),0)</f>
        <v>0</v>
      </c>
      <c r="AN497" s="151"/>
      <c r="AO497" s="143">
        <f t="shared" ref="AO497:AO516" si="811">AH497-AM497</f>
        <v>0</v>
      </c>
      <c r="AP497" s="208">
        <f>AH497-O497</f>
        <v>0</v>
      </c>
      <c r="AQ497" s="53" t="str">
        <f t="shared" si="762"/>
        <v xml:space="preserve"> </v>
      </c>
      <c r="AR497" s="231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5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5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8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2" t="s">
        <v>148</v>
      </c>
      <c r="F498" s="302"/>
      <c r="G498" s="67"/>
      <c r="H498" s="72"/>
      <c r="I498" s="27"/>
      <c r="J498" s="195">
        <f>27%</f>
        <v>0.27</v>
      </c>
      <c r="K498" s="214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5">
        <f>100%</f>
        <v>1</v>
      </c>
      <c r="O498" s="194">
        <f t="shared" ref="O498:O516" si="823">ROUND((M498*N498),0)</f>
        <v>0</v>
      </c>
      <c r="P498" s="151"/>
      <c r="Q498" s="20">
        <f t="shared" si="801"/>
        <v>0</v>
      </c>
      <c r="R498" s="143"/>
      <c r="S498" s="215">
        <f>100%</f>
        <v>1</v>
      </c>
      <c r="T498" s="194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5">
        <f t="shared" si="805"/>
        <v>0.27</v>
      </c>
      <c r="AD498" s="214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5">
        <f t="shared" si="808"/>
        <v>1</v>
      </c>
      <c r="AH498" s="194">
        <f t="shared" ref="AH498:AH516" si="826">ROUND((AF498*AG498),0)</f>
        <v>0</v>
      </c>
      <c r="AI498" s="151"/>
      <c r="AJ498" s="20">
        <f t="shared" si="809"/>
        <v>0</v>
      </c>
      <c r="AK498" s="143"/>
      <c r="AL498" s="215">
        <f t="shared" si="810"/>
        <v>1</v>
      </c>
      <c r="AM498" s="194">
        <f t="shared" ref="AM498:AM516" si="827">ROUND((AL498*AH498),0)</f>
        <v>0</v>
      </c>
      <c r="AN498" s="151"/>
      <c r="AO498" s="143">
        <f t="shared" si="811"/>
        <v>0</v>
      </c>
      <c r="AP498" s="208">
        <f t="shared" ref="AP498:AP515" si="828">AH498-O498</f>
        <v>0</v>
      </c>
      <c r="AQ498" s="53" t="str">
        <f t="shared" si="762"/>
        <v xml:space="preserve"> </v>
      </c>
      <c r="AR498" s="231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5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5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8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2" t="s">
        <v>148</v>
      </c>
      <c r="F499" s="302"/>
      <c r="G499" s="67"/>
      <c r="H499" s="72"/>
      <c r="I499" s="27"/>
      <c r="J499" s="195">
        <f>27%</f>
        <v>0.27</v>
      </c>
      <c r="K499" s="214">
        <f t="shared" si="822"/>
        <v>0</v>
      </c>
      <c r="L499" s="20">
        <f t="shared" si="799"/>
        <v>0</v>
      </c>
      <c r="M499" s="73">
        <f t="shared" si="800"/>
        <v>0</v>
      </c>
      <c r="N499" s="215">
        <f>100%</f>
        <v>1</v>
      </c>
      <c r="O499" s="194">
        <f t="shared" si="823"/>
        <v>0</v>
      </c>
      <c r="P499" s="151"/>
      <c r="Q499" s="20">
        <f t="shared" si="801"/>
        <v>0</v>
      </c>
      <c r="R499" s="143"/>
      <c r="S499" s="215">
        <f>100%</f>
        <v>1</v>
      </c>
      <c r="T499" s="194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5">
        <f t="shared" si="805"/>
        <v>0.27</v>
      </c>
      <c r="AD499" s="214">
        <f t="shared" si="825"/>
        <v>0</v>
      </c>
      <c r="AE499" s="20">
        <f t="shared" si="806"/>
        <v>0</v>
      </c>
      <c r="AF499" s="21">
        <f t="shared" si="807"/>
        <v>0</v>
      </c>
      <c r="AG499" s="215">
        <f t="shared" si="808"/>
        <v>1</v>
      </c>
      <c r="AH499" s="194">
        <f t="shared" si="826"/>
        <v>0</v>
      </c>
      <c r="AI499" s="151"/>
      <c r="AJ499" s="20">
        <f t="shared" si="809"/>
        <v>0</v>
      </c>
      <c r="AK499" s="143"/>
      <c r="AL499" s="215">
        <f t="shared" si="810"/>
        <v>1</v>
      </c>
      <c r="AM499" s="194">
        <f t="shared" si="827"/>
        <v>0</v>
      </c>
      <c r="AN499" s="151"/>
      <c r="AO499" s="143">
        <f t="shared" si="811"/>
        <v>0</v>
      </c>
      <c r="AP499" s="208">
        <f t="shared" si="828"/>
        <v>0</v>
      </c>
      <c r="AQ499" s="53" t="str">
        <f t="shared" si="762"/>
        <v xml:space="preserve"> </v>
      </c>
      <c r="AR499" s="231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5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5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8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2" t="s">
        <v>148</v>
      </c>
      <c r="F500" s="302"/>
      <c r="G500" s="67"/>
      <c r="H500" s="72"/>
      <c r="I500" s="27"/>
      <c r="J500" s="195">
        <f>27%</f>
        <v>0.27</v>
      </c>
      <c r="K500" s="214">
        <f t="shared" si="822"/>
        <v>0</v>
      </c>
      <c r="L500" s="20">
        <f t="shared" si="799"/>
        <v>0</v>
      </c>
      <c r="M500" s="73">
        <f t="shared" si="800"/>
        <v>0</v>
      </c>
      <c r="N500" s="215">
        <f>100%</f>
        <v>1</v>
      </c>
      <c r="O500" s="194">
        <f t="shared" si="823"/>
        <v>0</v>
      </c>
      <c r="P500" s="151"/>
      <c r="Q500" s="20">
        <f t="shared" si="801"/>
        <v>0</v>
      </c>
      <c r="R500" s="143"/>
      <c r="S500" s="215">
        <f>100%</f>
        <v>1</v>
      </c>
      <c r="T500" s="194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5">
        <f t="shared" si="805"/>
        <v>0.27</v>
      </c>
      <c r="AD500" s="214">
        <f t="shared" si="825"/>
        <v>0</v>
      </c>
      <c r="AE500" s="20">
        <f t="shared" si="806"/>
        <v>0</v>
      </c>
      <c r="AF500" s="21">
        <f t="shared" si="807"/>
        <v>0</v>
      </c>
      <c r="AG500" s="215">
        <f t="shared" si="808"/>
        <v>1</v>
      </c>
      <c r="AH500" s="194">
        <f t="shared" si="826"/>
        <v>0</v>
      </c>
      <c r="AI500" s="151"/>
      <c r="AJ500" s="20">
        <f t="shared" si="809"/>
        <v>0</v>
      </c>
      <c r="AK500" s="143"/>
      <c r="AL500" s="215">
        <f t="shared" si="810"/>
        <v>1</v>
      </c>
      <c r="AM500" s="194">
        <f t="shared" si="827"/>
        <v>0</v>
      </c>
      <c r="AN500" s="151"/>
      <c r="AO500" s="143">
        <f t="shared" si="811"/>
        <v>0</v>
      </c>
      <c r="AP500" s="208">
        <f t="shared" si="828"/>
        <v>0</v>
      </c>
      <c r="AQ500" s="53" t="str">
        <f t="shared" si="762"/>
        <v xml:space="preserve"> </v>
      </c>
      <c r="AR500" s="231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5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5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8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2" t="s">
        <v>148</v>
      </c>
      <c r="F501" s="302"/>
      <c r="G501" s="67"/>
      <c r="H501" s="72"/>
      <c r="I501" s="27"/>
      <c r="J501" s="195">
        <f>27%</f>
        <v>0.27</v>
      </c>
      <c r="K501" s="214">
        <f t="shared" si="822"/>
        <v>0</v>
      </c>
      <c r="L501" s="20">
        <f t="shared" si="799"/>
        <v>0</v>
      </c>
      <c r="M501" s="73">
        <f t="shared" si="800"/>
        <v>0</v>
      </c>
      <c r="N501" s="215">
        <f>100%</f>
        <v>1</v>
      </c>
      <c r="O501" s="194">
        <f t="shared" si="823"/>
        <v>0</v>
      </c>
      <c r="P501" s="151"/>
      <c r="Q501" s="20">
        <f t="shared" si="801"/>
        <v>0</v>
      </c>
      <c r="R501" s="143"/>
      <c r="S501" s="215">
        <f>100%</f>
        <v>1</v>
      </c>
      <c r="T501" s="194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5">
        <f t="shared" si="805"/>
        <v>0.27</v>
      </c>
      <c r="AD501" s="214">
        <f t="shared" si="825"/>
        <v>0</v>
      </c>
      <c r="AE501" s="20">
        <f t="shared" si="806"/>
        <v>0</v>
      </c>
      <c r="AF501" s="21">
        <f t="shared" si="807"/>
        <v>0</v>
      </c>
      <c r="AG501" s="215">
        <f t="shared" si="808"/>
        <v>1</v>
      </c>
      <c r="AH501" s="194">
        <f t="shared" si="826"/>
        <v>0</v>
      </c>
      <c r="AI501" s="151"/>
      <c r="AJ501" s="20">
        <f t="shared" si="809"/>
        <v>0</v>
      </c>
      <c r="AK501" s="143"/>
      <c r="AL501" s="215">
        <f t="shared" si="810"/>
        <v>1</v>
      </c>
      <c r="AM501" s="194">
        <f t="shared" si="827"/>
        <v>0</v>
      </c>
      <c r="AN501" s="151"/>
      <c r="AO501" s="143">
        <f t="shared" si="811"/>
        <v>0</v>
      </c>
      <c r="AP501" s="208">
        <f t="shared" si="828"/>
        <v>0</v>
      </c>
      <c r="AQ501" s="53" t="str">
        <f t="shared" si="762"/>
        <v xml:space="preserve"> </v>
      </c>
      <c r="AR501" s="231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5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5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8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2" t="s">
        <v>148</v>
      </c>
      <c r="F502" s="302"/>
      <c r="G502" s="67"/>
      <c r="H502" s="72"/>
      <c r="I502" s="27"/>
      <c r="J502" s="195">
        <f>27%</f>
        <v>0.27</v>
      </c>
      <c r="K502" s="214">
        <f t="shared" si="822"/>
        <v>0</v>
      </c>
      <c r="L502" s="20">
        <f t="shared" si="799"/>
        <v>0</v>
      </c>
      <c r="M502" s="73">
        <f t="shared" si="800"/>
        <v>0</v>
      </c>
      <c r="N502" s="215">
        <f>100%</f>
        <v>1</v>
      </c>
      <c r="O502" s="194">
        <f t="shared" si="823"/>
        <v>0</v>
      </c>
      <c r="P502" s="151"/>
      <c r="Q502" s="20">
        <f t="shared" si="801"/>
        <v>0</v>
      </c>
      <c r="R502" s="143"/>
      <c r="S502" s="215">
        <f>100%</f>
        <v>1</v>
      </c>
      <c r="T502" s="194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5">
        <f t="shared" si="805"/>
        <v>0.27</v>
      </c>
      <c r="AD502" s="214">
        <f t="shared" si="825"/>
        <v>0</v>
      </c>
      <c r="AE502" s="20">
        <f t="shared" si="806"/>
        <v>0</v>
      </c>
      <c r="AF502" s="21">
        <f t="shared" si="807"/>
        <v>0</v>
      </c>
      <c r="AG502" s="215">
        <f t="shared" si="808"/>
        <v>1</v>
      </c>
      <c r="AH502" s="194">
        <f t="shared" si="826"/>
        <v>0</v>
      </c>
      <c r="AI502" s="151"/>
      <c r="AJ502" s="20">
        <f t="shared" si="809"/>
        <v>0</v>
      </c>
      <c r="AK502" s="143"/>
      <c r="AL502" s="215">
        <f t="shared" si="810"/>
        <v>1</v>
      </c>
      <c r="AM502" s="194">
        <f t="shared" si="827"/>
        <v>0</v>
      </c>
      <c r="AN502" s="151"/>
      <c r="AO502" s="143">
        <f t="shared" si="811"/>
        <v>0</v>
      </c>
      <c r="AP502" s="208">
        <f t="shared" si="828"/>
        <v>0</v>
      </c>
      <c r="AQ502" s="53" t="str">
        <f t="shared" si="762"/>
        <v xml:space="preserve"> </v>
      </c>
      <c r="AR502" s="231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5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5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8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2" t="s">
        <v>148</v>
      </c>
      <c r="F503" s="302"/>
      <c r="G503" s="67"/>
      <c r="H503" s="72"/>
      <c r="I503" s="27"/>
      <c r="J503" s="195">
        <f>27%</f>
        <v>0.27</v>
      </c>
      <c r="K503" s="214">
        <f t="shared" si="822"/>
        <v>0</v>
      </c>
      <c r="L503" s="20">
        <f t="shared" si="799"/>
        <v>0</v>
      </c>
      <c r="M503" s="73">
        <f t="shared" si="800"/>
        <v>0</v>
      </c>
      <c r="N503" s="215">
        <f>100%</f>
        <v>1</v>
      </c>
      <c r="O503" s="194">
        <f t="shared" si="823"/>
        <v>0</v>
      </c>
      <c r="P503" s="151"/>
      <c r="Q503" s="20">
        <f t="shared" si="801"/>
        <v>0</v>
      </c>
      <c r="R503" s="143"/>
      <c r="S503" s="215">
        <f>100%</f>
        <v>1</v>
      </c>
      <c r="T503" s="194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5">
        <f t="shared" si="805"/>
        <v>0.27</v>
      </c>
      <c r="AD503" s="214">
        <f t="shared" si="825"/>
        <v>0</v>
      </c>
      <c r="AE503" s="20">
        <f t="shared" si="806"/>
        <v>0</v>
      </c>
      <c r="AF503" s="21">
        <f t="shared" si="807"/>
        <v>0</v>
      </c>
      <c r="AG503" s="215">
        <f t="shared" si="808"/>
        <v>1</v>
      </c>
      <c r="AH503" s="194">
        <f t="shared" si="826"/>
        <v>0</v>
      </c>
      <c r="AI503" s="151"/>
      <c r="AJ503" s="20">
        <f t="shared" si="809"/>
        <v>0</v>
      </c>
      <c r="AK503" s="143"/>
      <c r="AL503" s="215">
        <f t="shared" si="810"/>
        <v>1</v>
      </c>
      <c r="AM503" s="194">
        <f t="shared" si="827"/>
        <v>0</v>
      </c>
      <c r="AN503" s="151"/>
      <c r="AO503" s="143">
        <f t="shared" si="811"/>
        <v>0</v>
      </c>
      <c r="AP503" s="208">
        <f t="shared" si="828"/>
        <v>0</v>
      </c>
      <c r="AQ503" s="53" t="str">
        <f t="shared" si="762"/>
        <v xml:space="preserve"> </v>
      </c>
      <c r="AR503" s="231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5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5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8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2" t="s">
        <v>148</v>
      </c>
      <c r="F504" s="302"/>
      <c r="G504" s="67"/>
      <c r="H504" s="72"/>
      <c r="I504" s="27"/>
      <c r="J504" s="195">
        <f>27%</f>
        <v>0.27</v>
      </c>
      <c r="K504" s="214">
        <f t="shared" si="822"/>
        <v>0</v>
      </c>
      <c r="L504" s="20">
        <f t="shared" si="799"/>
        <v>0</v>
      </c>
      <c r="M504" s="73">
        <f t="shared" si="800"/>
        <v>0</v>
      </c>
      <c r="N504" s="215">
        <f>100%</f>
        <v>1</v>
      </c>
      <c r="O504" s="194">
        <f t="shared" si="823"/>
        <v>0</v>
      </c>
      <c r="P504" s="151"/>
      <c r="Q504" s="20">
        <f t="shared" si="801"/>
        <v>0</v>
      </c>
      <c r="R504" s="143"/>
      <c r="S504" s="215">
        <f>100%</f>
        <v>1</v>
      </c>
      <c r="T504" s="194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5">
        <f t="shared" si="805"/>
        <v>0.27</v>
      </c>
      <c r="AD504" s="214">
        <f t="shared" si="825"/>
        <v>0</v>
      </c>
      <c r="AE504" s="20">
        <f t="shared" si="806"/>
        <v>0</v>
      </c>
      <c r="AF504" s="21">
        <f t="shared" si="807"/>
        <v>0</v>
      </c>
      <c r="AG504" s="215">
        <f t="shared" si="808"/>
        <v>1</v>
      </c>
      <c r="AH504" s="194">
        <f t="shared" si="826"/>
        <v>0</v>
      </c>
      <c r="AI504" s="151"/>
      <c r="AJ504" s="20">
        <f t="shared" si="809"/>
        <v>0</v>
      </c>
      <c r="AK504" s="143"/>
      <c r="AL504" s="215">
        <f t="shared" si="810"/>
        <v>1</v>
      </c>
      <c r="AM504" s="194">
        <f t="shared" si="827"/>
        <v>0</v>
      </c>
      <c r="AN504" s="151"/>
      <c r="AO504" s="143">
        <f t="shared" si="811"/>
        <v>0</v>
      </c>
      <c r="AP504" s="208">
        <f t="shared" si="828"/>
        <v>0</v>
      </c>
      <c r="AQ504" s="53" t="str">
        <f t="shared" si="762"/>
        <v xml:space="preserve"> </v>
      </c>
      <c r="AR504" s="231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5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5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8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2" t="s">
        <v>148</v>
      </c>
      <c r="F505" s="302"/>
      <c r="G505" s="67"/>
      <c r="H505" s="72"/>
      <c r="I505" s="27"/>
      <c r="J505" s="195">
        <f>27%</f>
        <v>0.27</v>
      </c>
      <c r="K505" s="214">
        <f t="shared" si="822"/>
        <v>0</v>
      </c>
      <c r="L505" s="20">
        <f t="shared" si="799"/>
        <v>0</v>
      </c>
      <c r="M505" s="73">
        <f t="shared" si="800"/>
        <v>0</v>
      </c>
      <c r="N505" s="215">
        <f>100%</f>
        <v>1</v>
      </c>
      <c r="O505" s="194">
        <f t="shared" si="823"/>
        <v>0</v>
      </c>
      <c r="P505" s="151"/>
      <c r="Q505" s="20">
        <f t="shared" si="801"/>
        <v>0</v>
      </c>
      <c r="R505" s="143"/>
      <c r="S505" s="215">
        <f>100%</f>
        <v>1</v>
      </c>
      <c r="T505" s="194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5">
        <f t="shared" si="805"/>
        <v>0.27</v>
      </c>
      <c r="AD505" s="214">
        <f t="shared" si="825"/>
        <v>0</v>
      </c>
      <c r="AE505" s="20">
        <f t="shared" si="806"/>
        <v>0</v>
      </c>
      <c r="AF505" s="21">
        <f t="shared" si="807"/>
        <v>0</v>
      </c>
      <c r="AG505" s="215">
        <f t="shared" si="808"/>
        <v>1</v>
      </c>
      <c r="AH505" s="194">
        <f t="shared" si="826"/>
        <v>0</v>
      </c>
      <c r="AI505" s="151"/>
      <c r="AJ505" s="20">
        <f t="shared" si="809"/>
        <v>0</v>
      </c>
      <c r="AK505" s="143"/>
      <c r="AL505" s="215">
        <f t="shared" si="810"/>
        <v>1</v>
      </c>
      <c r="AM505" s="194">
        <f t="shared" si="827"/>
        <v>0</v>
      </c>
      <c r="AN505" s="151"/>
      <c r="AO505" s="143">
        <f t="shared" si="811"/>
        <v>0</v>
      </c>
      <c r="AP505" s="208">
        <f t="shared" si="828"/>
        <v>0</v>
      </c>
      <c r="AQ505" s="53" t="str">
        <f t="shared" si="762"/>
        <v xml:space="preserve"> </v>
      </c>
      <c r="AR505" s="231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5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5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8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2" t="s">
        <v>148</v>
      </c>
      <c r="F506" s="302"/>
      <c r="G506" s="67"/>
      <c r="H506" s="72"/>
      <c r="I506" s="27"/>
      <c r="J506" s="195">
        <f>27%</f>
        <v>0.27</v>
      </c>
      <c r="K506" s="214">
        <f t="shared" si="822"/>
        <v>0</v>
      </c>
      <c r="L506" s="20">
        <f t="shared" si="799"/>
        <v>0</v>
      </c>
      <c r="M506" s="73">
        <f t="shared" si="800"/>
        <v>0</v>
      </c>
      <c r="N506" s="215">
        <f>100%</f>
        <v>1</v>
      </c>
      <c r="O506" s="194">
        <f t="shared" si="823"/>
        <v>0</v>
      </c>
      <c r="P506" s="151"/>
      <c r="Q506" s="20">
        <f t="shared" si="801"/>
        <v>0</v>
      </c>
      <c r="R506" s="143"/>
      <c r="S506" s="215">
        <f>100%</f>
        <v>1</v>
      </c>
      <c r="T506" s="194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5">
        <f t="shared" si="805"/>
        <v>0.27</v>
      </c>
      <c r="AD506" s="214">
        <f t="shared" si="825"/>
        <v>0</v>
      </c>
      <c r="AE506" s="20">
        <f t="shared" si="806"/>
        <v>0</v>
      </c>
      <c r="AF506" s="21">
        <f t="shared" si="807"/>
        <v>0</v>
      </c>
      <c r="AG506" s="215">
        <f t="shared" si="808"/>
        <v>1</v>
      </c>
      <c r="AH506" s="194">
        <f t="shared" si="826"/>
        <v>0</v>
      </c>
      <c r="AI506" s="151"/>
      <c r="AJ506" s="20">
        <f t="shared" si="809"/>
        <v>0</v>
      </c>
      <c r="AK506" s="143"/>
      <c r="AL506" s="215">
        <f t="shared" si="810"/>
        <v>1</v>
      </c>
      <c r="AM506" s="194">
        <f t="shared" si="827"/>
        <v>0</v>
      </c>
      <c r="AN506" s="151"/>
      <c r="AO506" s="143">
        <f t="shared" si="811"/>
        <v>0</v>
      </c>
      <c r="AP506" s="208">
        <f t="shared" si="828"/>
        <v>0</v>
      </c>
      <c r="AQ506" s="53" t="str">
        <f t="shared" si="762"/>
        <v xml:space="preserve"> </v>
      </c>
      <c r="AR506" s="231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5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5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8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2" t="s">
        <v>148</v>
      </c>
      <c r="F507" s="302"/>
      <c r="G507" s="67"/>
      <c r="H507" s="72"/>
      <c r="I507" s="27"/>
      <c r="J507" s="195">
        <f>27%</f>
        <v>0.27</v>
      </c>
      <c r="K507" s="214">
        <f t="shared" si="822"/>
        <v>0</v>
      </c>
      <c r="L507" s="20">
        <f t="shared" si="799"/>
        <v>0</v>
      </c>
      <c r="M507" s="73">
        <f t="shared" si="800"/>
        <v>0</v>
      </c>
      <c r="N507" s="215">
        <f>100%</f>
        <v>1</v>
      </c>
      <c r="O507" s="194">
        <f t="shared" si="823"/>
        <v>0</v>
      </c>
      <c r="P507" s="151"/>
      <c r="Q507" s="20">
        <f t="shared" si="801"/>
        <v>0</v>
      </c>
      <c r="R507" s="143"/>
      <c r="S507" s="215">
        <f>100%</f>
        <v>1</v>
      </c>
      <c r="T507" s="194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5">
        <f t="shared" si="805"/>
        <v>0.27</v>
      </c>
      <c r="AD507" s="214">
        <f t="shared" si="825"/>
        <v>0</v>
      </c>
      <c r="AE507" s="20">
        <f t="shared" si="806"/>
        <v>0</v>
      </c>
      <c r="AF507" s="21">
        <f t="shared" si="807"/>
        <v>0</v>
      </c>
      <c r="AG507" s="215">
        <f t="shared" si="808"/>
        <v>1</v>
      </c>
      <c r="AH507" s="194">
        <f t="shared" si="826"/>
        <v>0</v>
      </c>
      <c r="AI507" s="151"/>
      <c r="AJ507" s="20">
        <f t="shared" si="809"/>
        <v>0</v>
      </c>
      <c r="AK507" s="143"/>
      <c r="AL507" s="215">
        <f t="shared" si="810"/>
        <v>1</v>
      </c>
      <c r="AM507" s="194">
        <f t="shared" si="827"/>
        <v>0</v>
      </c>
      <c r="AN507" s="151"/>
      <c r="AO507" s="143">
        <f t="shared" si="811"/>
        <v>0</v>
      </c>
      <c r="AP507" s="208">
        <f t="shared" si="828"/>
        <v>0</v>
      </c>
      <c r="AQ507" s="53" t="str">
        <f t="shared" si="762"/>
        <v xml:space="preserve"> </v>
      </c>
      <c r="AR507" s="231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5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5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8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2" t="s">
        <v>148</v>
      </c>
      <c r="F508" s="302"/>
      <c r="G508" s="67"/>
      <c r="H508" s="72"/>
      <c r="I508" s="27"/>
      <c r="J508" s="195">
        <f>27%</f>
        <v>0.27</v>
      </c>
      <c r="K508" s="214">
        <f t="shared" si="822"/>
        <v>0</v>
      </c>
      <c r="L508" s="20">
        <f t="shared" si="799"/>
        <v>0</v>
      </c>
      <c r="M508" s="73">
        <f t="shared" si="800"/>
        <v>0</v>
      </c>
      <c r="N508" s="215">
        <f>100%</f>
        <v>1</v>
      </c>
      <c r="O508" s="194">
        <f t="shared" si="823"/>
        <v>0</v>
      </c>
      <c r="P508" s="151"/>
      <c r="Q508" s="20">
        <f t="shared" si="801"/>
        <v>0</v>
      </c>
      <c r="R508" s="143"/>
      <c r="S508" s="215">
        <f>100%</f>
        <v>1</v>
      </c>
      <c r="T508" s="194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5">
        <f t="shared" si="805"/>
        <v>0.27</v>
      </c>
      <c r="AD508" s="214">
        <f t="shared" si="825"/>
        <v>0</v>
      </c>
      <c r="AE508" s="20">
        <f t="shared" si="806"/>
        <v>0</v>
      </c>
      <c r="AF508" s="21">
        <f t="shared" si="807"/>
        <v>0</v>
      </c>
      <c r="AG508" s="215">
        <f t="shared" si="808"/>
        <v>1</v>
      </c>
      <c r="AH508" s="194">
        <f t="shared" si="826"/>
        <v>0</v>
      </c>
      <c r="AI508" s="151"/>
      <c r="AJ508" s="20">
        <f t="shared" si="809"/>
        <v>0</v>
      </c>
      <c r="AK508" s="143"/>
      <c r="AL508" s="215">
        <f t="shared" si="810"/>
        <v>1</v>
      </c>
      <c r="AM508" s="194">
        <f t="shared" si="827"/>
        <v>0</v>
      </c>
      <c r="AN508" s="151"/>
      <c r="AO508" s="143">
        <f t="shared" si="811"/>
        <v>0</v>
      </c>
      <c r="AP508" s="208">
        <f t="shared" si="828"/>
        <v>0</v>
      </c>
      <c r="AQ508" s="53" t="str">
        <f t="shared" si="762"/>
        <v xml:space="preserve"> </v>
      </c>
      <c r="AR508" s="231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5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5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8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2" t="s">
        <v>148</v>
      </c>
      <c r="F509" s="302"/>
      <c r="G509" s="67"/>
      <c r="H509" s="72"/>
      <c r="I509" s="27"/>
      <c r="J509" s="195">
        <f>27%</f>
        <v>0.27</v>
      </c>
      <c r="K509" s="214">
        <f t="shared" si="822"/>
        <v>0</v>
      </c>
      <c r="L509" s="20">
        <f t="shared" si="799"/>
        <v>0</v>
      </c>
      <c r="M509" s="73">
        <f t="shared" si="800"/>
        <v>0</v>
      </c>
      <c r="N509" s="215">
        <f>100%</f>
        <v>1</v>
      </c>
      <c r="O509" s="194">
        <f t="shared" si="823"/>
        <v>0</v>
      </c>
      <c r="P509" s="151"/>
      <c r="Q509" s="20">
        <f t="shared" si="801"/>
        <v>0</v>
      </c>
      <c r="R509" s="143"/>
      <c r="S509" s="215">
        <f>100%</f>
        <v>1</v>
      </c>
      <c r="T509" s="194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5">
        <f t="shared" si="805"/>
        <v>0.27</v>
      </c>
      <c r="AD509" s="214">
        <f t="shared" si="825"/>
        <v>0</v>
      </c>
      <c r="AE509" s="20">
        <f t="shared" si="806"/>
        <v>0</v>
      </c>
      <c r="AF509" s="21">
        <f t="shared" si="807"/>
        <v>0</v>
      </c>
      <c r="AG509" s="215">
        <f t="shared" si="808"/>
        <v>1</v>
      </c>
      <c r="AH509" s="194">
        <f t="shared" si="826"/>
        <v>0</v>
      </c>
      <c r="AI509" s="151"/>
      <c r="AJ509" s="20">
        <f t="shared" si="809"/>
        <v>0</v>
      </c>
      <c r="AK509" s="143"/>
      <c r="AL509" s="215">
        <f t="shared" si="810"/>
        <v>1</v>
      </c>
      <c r="AM509" s="194">
        <f t="shared" si="827"/>
        <v>0</v>
      </c>
      <c r="AN509" s="151"/>
      <c r="AO509" s="143">
        <f t="shared" si="811"/>
        <v>0</v>
      </c>
      <c r="AP509" s="208">
        <f t="shared" si="828"/>
        <v>0</v>
      </c>
      <c r="AQ509" s="53" t="str">
        <f t="shared" si="762"/>
        <v xml:space="preserve"> </v>
      </c>
      <c r="AR509" s="231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5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5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8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2" t="s">
        <v>148</v>
      </c>
      <c r="F510" s="302"/>
      <c r="G510" s="67"/>
      <c r="H510" s="72"/>
      <c r="I510" s="27"/>
      <c r="J510" s="195">
        <f>27%</f>
        <v>0.27</v>
      </c>
      <c r="K510" s="214">
        <f t="shared" si="822"/>
        <v>0</v>
      </c>
      <c r="L510" s="20">
        <f t="shared" si="799"/>
        <v>0</v>
      </c>
      <c r="M510" s="73">
        <f t="shared" si="800"/>
        <v>0</v>
      </c>
      <c r="N510" s="215">
        <f>100%</f>
        <v>1</v>
      </c>
      <c r="O510" s="194">
        <f t="shared" si="823"/>
        <v>0</v>
      </c>
      <c r="P510" s="151"/>
      <c r="Q510" s="20">
        <f t="shared" si="801"/>
        <v>0</v>
      </c>
      <c r="R510" s="143"/>
      <c r="S510" s="215">
        <f>100%</f>
        <v>1</v>
      </c>
      <c r="T510" s="194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5">
        <f t="shared" si="805"/>
        <v>0.27</v>
      </c>
      <c r="AD510" s="214">
        <f t="shared" si="825"/>
        <v>0</v>
      </c>
      <c r="AE510" s="20">
        <f t="shared" si="806"/>
        <v>0</v>
      </c>
      <c r="AF510" s="21">
        <f t="shared" si="807"/>
        <v>0</v>
      </c>
      <c r="AG510" s="215">
        <f t="shared" si="808"/>
        <v>1</v>
      </c>
      <c r="AH510" s="194">
        <f t="shared" si="826"/>
        <v>0</v>
      </c>
      <c r="AI510" s="151"/>
      <c r="AJ510" s="20">
        <f t="shared" si="809"/>
        <v>0</v>
      </c>
      <c r="AK510" s="143"/>
      <c r="AL510" s="215">
        <f t="shared" si="810"/>
        <v>1</v>
      </c>
      <c r="AM510" s="194">
        <f t="shared" si="827"/>
        <v>0</v>
      </c>
      <c r="AN510" s="151"/>
      <c r="AO510" s="143">
        <f t="shared" si="811"/>
        <v>0</v>
      </c>
      <c r="AP510" s="208">
        <f t="shared" si="828"/>
        <v>0</v>
      </c>
      <c r="AQ510" s="53" t="str">
        <f t="shared" si="762"/>
        <v xml:space="preserve"> </v>
      </c>
      <c r="AR510" s="231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5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5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8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2" t="s">
        <v>148</v>
      </c>
      <c r="F511" s="302"/>
      <c r="G511" s="67"/>
      <c r="H511" s="72"/>
      <c r="I511" s="27"/>
      <c r="J511" s="195">
        <f>27%</f>
        <v>0.27</v>
      </c>
      <c r="K511" s="214">
        <f t="shared" si="822"/>
        <v>0</v>
      </c>
      <c r="L511" s="20">
        <f t="shared" si="799"/>
        <v>0</v>
      </c>
      <c r="M511" s="73">
        <f t="shared" si="800"/>
        <v>0</v>
      </c>
      <c r="N511" s="215">
        <f>100%</f>
        <v>1</v>
      </c>
      <c r="O511" s="194">
        <f t="shared" si="823"/>
        <v>0</v>
      </c>
      <c r="P511" s="151"/>
      <c r="Q511" s="20">
        <f t="shared" si="801"/>
        <v>0</v>
      </c>
      <c r="R511" s="143"/>
      <c r="S511" s="215">
        <f>100%</f>
        <v>1</v>
      </c>
      <c r="T511" s="194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5">
        <f t="shared" si="805"/>
        <v>0.27</v>
      </c>
      <c r="AD511" s="214">
        <f t="shared" si="825"/>
        <v>0</v>
      </c>
      <c r="AE511" s="20">
        <f t="shared" si="806"/>
        <v>0</v>
      </c>
      <c r="AF511" s="21">
        <f t="shared" si="807"/>
        <v>0</v>
      </c>
      <c r="AG511" s="215">
        <f t="shared" si="808"/>
        <v>1</v>
      </c>
      <c r="AH511" s="194">
        <f t="shared" si="826"/>
        <v>0</v>
      </c>
      <c r="AI511" s="151"/>
      <c r="AJ511" s="20">
        <f t="shared" si="809"/>
        <v>0</v>
      </c>
      <c r="AK511" s="143"/>
      <c r="AL511" s="215">
        <f t="shared" si="810"/>
        <v>1</v>
      </c>
      <c r="AM511" s="194">
        <f t="shared" si="827"/>
        <v>0</v>
      </c>
      <c r="AN511" s="151"/>
      <c r="AO511" s="143">
        <f t="shared" si="811"/>
        <v>0</v>
      </c>
      <c r="AP511" s="208">
        <f t="shared" si="828"/>
        <v>0</v>
      </c>
      <c r="AQ511" s="53" t="str">
        <f t="shared" si="762"/>
        <v xml:space="preserve"> </v>
      </c>
      <c r="AR511" s="231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5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5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8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2" t="s">
        <v>148</v>
      </c>
      <c r="F512" s="302"/>
      <c r="G512" s="67"/>
      <c r="H512" s="72"/>
      <c r="I512" s="27"/>
      <c r="J512" s="195">
        <f>27%</f>
        <v>0.27</v>
      </c>
      <c r="K512" s="214">
        <f t="shared" si="822"/>
        <v>0</v>
      </c>
      <c r="L512" s="20">
        <f t="shared" si="799"/>
        <v>0</v>
      </c>
      <c r="M512" s="73">
        <f t="shared" si="800"/>
        <v>0</v>
      </c>
      <c r="N512" s="215">
        <f>100%</f>
        <v>1</v>
      </c>
      <c r="O512" s="194">
        <f t="shared" si="823"/>
        <v>0</v>
      </c>
      <c r="P512" s="151"/>
      <c r="Q512" s="20">
        <f t="shared" si="801"/>
        <v>0</v>
      </c>
      <c r="R512" s="143"/>
      <c r="S512" s="215">
        <f>100%</f>
        <v>1</v>
      </c>
      <c r="T512" s="194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5">
        <f t="shared" si="805"/>
        <v>0.27</v>
      </c>
      <c r="AD512" s="214">
        <f t="shared" si="825"/>
        <v>0</v>
      </c>
      <c r="AE512" s="20">
        <f t="shared" si="806"/>
        <v>0</v>
      </c>
      <c r="AF512" s="21">
        <f t="shared" si="807"/>
        <v>0</v>
      </c>
      <c r="AG512" s="215">
        <f t="shared" si="808"/>
        <v>1</v>
      </c>
      <c r="AH512" s="194">
        <f t="shared" si="826"/>
        <v>0</v>
      </c>
      <c r="AI512" s="151"/>
      <c r="AJ512" s="20">
        <f t="shared" si="809"/>
        <v>0</v>
      </c>
      <c r="AK512" s="143"/>
      <c r="AL512" s="215">
        <f t="shared" si="810"/>
        <v>1</v>
      </c>
      <c r="AM512" s="194">
        <f t="shared" si="827"/>
        <v>0</v>
      </c>
      <c r="AN512" s="151"/>
      <c r="AO512" s="143">
        <f t="shared" si="811"/>
        <v>0</v>
      </c>
      <c r="AP512" s="208">
        <f t="shared" si="828"/>
        <v>0</v>
      </c>
      <c r="AQ512" s="53" t="str">
        <f t="shared" si="762"/>
        <v xml:space="preserve"> </v>
      </c>
      <c r="AR512" s="231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5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5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8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2" t="s">
        <v>148</v>
      </c>
      <c r="F513" s="302"/>
      <c r="G513" s="67"/>
      <c r="H513" s="72"/>
      <c r="I513" s="27"/>
      <c r="J513" s="195">
        <f>27%</f>
        <v>0.27</v>
      </c>
      <c r="K513" s="214">
        <f t="shared" si="822"/>
        <v>0</v>
      </c>
      <c r="L513" s="20">
        <f t="shared" si="799"/>
        <v>0</v>
      </c>
      <c r="M513" s="73">
        <f t="shared" si="800"/>
        <v>0</v>
      </c>
      <c r="N513" s="215">
        <f>100%</f>
        <v>1</v>
      </c>
      <c r="O513" s="194">
        <f t="shared" si="823"/>
        <v>0</v>
      </c>
      <c r="P513" s="151"/>
      <c r="Q513" s="20">
        <f t="shared" si="801"/>
        <v>0</v>
      </c>
      <c r="R513" s="143"/>
      <c r="S513" s="215">
        <f>100%</f>
        <v>1</v>
      </c>
      <c r="T513" s="194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5">
        <f t="shared" si="805"/>
        <v>0.27</v>
      </c>
      <c r="AD513" s="214">
        <f t="shared" si="825"/>
        <v>0</v>
      </c>
      <c r="AE513" s="20">
        <f t="shared" si="806"/>
        <v>0</v>
      </c>
      <c r="AF513" s="21">
        <f t="shared" si="807"/>
        <v>0</v>
      </c>
      <c r="AG513" s="215">
        <f t="shared" si="808"/>
        <v>1</v>
      </c>
      <c r="AH513" s="194">
        <f t="shared" si="826"/>
        <v>0</v>
      </c>
      <c r="AI513" s="151"/>
      <c r="AJ513" s="20">
        <f t="shared" si="809"/>
        <v>0</v>
      </c>
      <c r="AK513" s="143"/>
      <c r="AL513" s="215">
        <f t="shared" si="810"/>
        <v>1</v>
      </c>
      <c r="AM513" s="194">
        <f t="shared" si="827"/>
        <v>0</v>
      </c>
      <c r="AN513" s="151"/>
      <c r="AO513" s="143">
        <f t="shared" si="811"/>
        <v>0</v>
      </c>
      <c r="AP513" s="208">
        <f t="shared" si="828"/>
        <v>0</v>
      </c>
      <c r="AQ513" s="53" t="str">
        <f t="shared" si="762"/>
        <v xml:space="preserve"> </v>
      </c>
      <c r="AR513" s="231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5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5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8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2" t="s">
        <v>148</v>
      </c>
      <c r="F514" s="302"/>
      <c r="G514" s="67"/>
      <c r="H514" s="72"/>
      <c r="I514" s="27"/>
      <c r="J514" s="195">
        <f>27%</f>
        <v>0.27</v>
      </c>
      <c r="K514" s="214">
        <f t="shared" si="822"/>
        <v>0</v>
      </c>
      <c r="L514" s="20">
        <f t="shared" si="799"/>
        <v>0</v>
      </c>
      <c r="M514" s="73">
        <f t="shared" si="800"/>
        <v>0</v>
      </c>
      <c r="N514" s="215">
        <f>100%</f>
        <v>1</v>
      </c>
      <c r="O514" s="194">
        <f t="shared" si="823"/>
        <v>0</v>
      </c>
      <c r="P514" s="151"/>
      <c r="Q514" s="20">
        <f t="shared" si="801"/>
        <v>0</v>
      </c>
      <c r="R514" s="143"/>
      <c r="S514" s="215">
        <f>100%</f>
        <v>1</v>
      </c>
      <c r="T514" s="194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5">
        <f t="shared" si="805"/>
        <v>0.27</v>
      </c>
      <c r="AD514" s="214">
        <f t="shared" si="825"/>
        <v>0</v>
      </c>
      <c r="AE514" s="20">
        <f t="shared" si="806"/>
        <v>0</v>
      </c>
      <c r="AF514" s="21">
        <f t="shared" si="807"/>
        <v>0</v>
      </c>
      <c r="AG514" s="215">
        <f t="shared" si="808"/>
        <v>1</v>
      </c>
      <c r="AH514" s="194">
        <f t="shared" si="826"/>
        <v>0</v>
      </c>
      <c r="AI514" s="151"/>
      <c r="AJ514" s="20">
        <f t="shared" si="809"/>
        <v>0</v>
      </c>
      <c r="AK514" s="143"/>
      <c r="AL514" s="215">
        <f t="shared" si="810"/>
        <v>1</v>
      </c>
      <c r="AM514" s="194">
        <f t="shared" si="827"/>
        <v>0</v>
      </c>
      <c r="AN514" s="151"/>
      <c r="AO514" s="143">
        <f t="shared" si="811"/>
        <v>0</v>
      </c>
      <c r="AP514" s="208">
        <f t="shared" si="828"/>
        <v>0</v>
      </c>
      <c r="AQ514" s="53" t="str">
        <f t="shared" si="762"/>
        <v xml:space="preserve"> </v>
      </c>
      <c r="AR514" s="231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5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5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8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2" t="s">
        <v>148</v>
      </c>
      <c r="F515" s="302"/>
      <c r="G515" s="67"/>
      <c r="H515" s="72"/>
      <c r="I515" s="27"/>
      <c r="J515" s="195">
        <f>27%</f>
        <v>0.27</v>
      </c>
      <c r="K515" s="214">
        <f t="shared" si="822"/>
        <v>0</v>
      </c>
      <c r="L515" s="20">
        <f t="shared" si="799"/>
        <v>0</v>
      </c>
      <c r="M515" s="73">
        <f t="shared" si="800"/>
        <v>0</v>
      </c>
      <c r="N515" s="215">
        <f>100%</f>
        <v>1</v>
      </c>
      <c r="O515" s="194">
        <f t="shared" si="823"/>
        <v>0</v>
      </c>
      <c r="P515" s="151"/>
      <c r="Q515" s="20">
        <f t="shared" si="801"/>
        <v>0</v>
      </c>
      <c r="R515" s="143"/>
      <c r="S515" s="215">
        <f>100%</f>
        <v>1</v>
      </c>
      <c r="T515" s="194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5">
        <f t="shared" si="805"/>
        <v>0.27</v>
      </c>
      <c r="AD515" s="214">
        <f t="shared" si="825"/>
        <v>0</v>
      </c>
      <c r="AE515" s="20">
        <f t="shared" si="806"/>
        <v>0</v>
      </c>
      <c r="AF515" s="21">
        <f t="shared" si="807"/>
        <v>0</v>
      </c>
      <c r="AG515" s="215">
        <f t="shared" si="808"/>
        <v>1</v>
      </c>
      <c r="AH515" s="194">
        <f t="shared" si="826"/>
        <v>0</v>
      </c>
      <c r="AI515" s="151"/>
      <c r="AJ515" s="20">
        <f t="shared" si="809"/>
        <v>0</v>
      </c>
      <c r="AK515" s="143"/>
      <c r="AL515" s="215">
        <f t="shared" si="810"/>
        <v>1</v>
      </c>
      <c r="AM515" s="194">
        <f t="shared" si="827"/>
        <v>0</v>
      </c>
      <c r="AN515" s="151"/>
      <c r="AO515" s="143">
        <f t="shared" si="811"/>
        <v>0</v>
      </c>
      <c r="AP515" s="208">
        <f t="shared" si="828"/>
        <v>0</v>
      </c>
      <c r="AQ515" s="53" t="str">
        <f t="shared" si="762"/>
        <v xml:space="preserve"> </v>
      </c>
      <c r="AR515" s="231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5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5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8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2" t="s">
        <v>148</v>
      </c>
      <c r="F516" s="302"/>
      <c r="G516" s="67"/>
      <c r="H516" s="72"/>
      <c r="I516" s="27"/>
      <c r="J516" s="195">
        <f>27%</f>
        <v>0.27</v>
      </c>
      <c r="K516" s="214">
        <f t="shared" si="822"/>
        <v>0</v>
      </c>
      <c r="L516" s="20">
        <f t="shared" si="799"/>
        <v>0</v>
      </c>
      <c r="M516" s="73">
        <f t="shared" si="800"/>
        <v>0</v>
      </c>
      <c r="N516" s="215">
        <f>100%</f>
        <v>1</v>
      </c>
      <c r="O516" s="194">
        <f t="shared" si="823"/>
        <v>0</v>
      </c>
      <c r="P516" s="151"/>
      <c r="Q516" s="20">
        <f t="shared" si="801"/>
        <v>0</v>
      </c>
      <c r="R516" s="143"/>
      <c r="S516" s="215">
        <f>100%</f>
        <v>1</v>
      </c>
      <c r="T516" s="194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5">
        <f t="shared" si="805"/>
        <v>0.27</v>
      </c>
      <c r="AD516" s="214">
        <f t="shared" si="825"/>
        <v>0</v>
      </c>
      <c r="AE516" s="20">
        <f t="shared" si="806"/>
        <v>0</v>
      </c>
      <c r="AF516" s="21">
        <f t="shared" si="807"/>
        <v>0</v>
      </c>
      <c r="AG516" s="215">
        <f t="shared" si="808"/>
        <v>1</v>
      </c>
      <c r="AH516" s="194">
        <f t="shared" si="826"/>
        <v>0</v>
      </c>
      <c r="AI516" s="151"/>
      <c r="AJ516" s="20">
        <f t="shared" si="809"/>
        <v>0</v>
      </c>
      <c r="AK516" s="143"/>
      <c r="AL516" s="215">
        <f t="shared" si="810"/>
        <v>1</v>
      </c>
      <c r="AM516" s="194">
        <f t="shared" si="827"/>
        <v>0</v>
      </c>
      <c r="AN516" s="151"/>
      <c r="AO516" s="143">
        <f t="shared" si="811"/>
        <v>0</v>
      </c>
      <c r="AP516" s="208">
        <f>AH516-O516</f>
        <v>0</v>
      </c>
      <c r="AQ516" s="53" t="str">
        <f t="shared" si="762"/>
        <v xml:space="preserve"> </v>
      </c>
      <c r="AR516" s="231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5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5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8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09" t="s">
        <v>37</v>
      </c>
      <c r="D517" s="310"/>
      <c r="E517" s="310"/>
      <c r="F517" s="311"/>
      <c r="G517" s="64"/>
      <c r="H517" s="68"/>
      <c r="I517" s="25"/>
      <c r="J517" s="25"/>
      <c r="K517" s="197"/>
      <c r="L517" s="1"/>
      <c r="M517" s="74">
        <f>M518+M539+M560+M581+M602</f>
        <v>0</v>
      </c>
      <c r="N517" s="217"/>
      <c r="O517" s="1">
        <f>O518+O539+O560+O581+O602</f>
        <v>0</v>
      </c>
      <c r="P517" s="146"/>
      <c r="Q517" s="1">
        <f>Q518+Q539+Q560+Q581+Q602</f>
        <v>0</v>
      </c>
      <c r="R517" s="147"/>
      <c r="S517" s="217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7"/>
      <c r="AE517" s="1"/>
      <c r="AF517" s="3">
        <f>AF518+AF539+AF560+AF581+AF602</f>
        <v>0</v>
      </c>
      <c r="AG517" s="217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7"/>
      <c r="AM517" s="1">
        <f>AM518+AM539+AM560+AM581+AM602</f>
        <v>0</v>
      </c>
      <c r="AN517" s="146"/>
      <c r="AO517" s="74">
        <f>SUM(AO518+AO539+AO560+AO581+AO602)</f>
        <v>0</v>
      </c>
      <c r="AP517" s="209"/>
      <c r="AQ517" s="11" t="str">
        <f t="shared" si="762"/>
        <v xml:space="preserve"> </v>
      </c>
      <c r="AR517" s="230"/>
      <c r="AS517" s="22"/>
      <c r="AT517" s="25"/>
      <c r="AU517" s="25"/>
      <c r="AV517" s="1"/>
      <c r="AW517" s="3">
        <f>AW518+AW539+AW560+AW581+AW602</f>
        <v>0</v>
      </c>
      <c r="AX517" s="217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7"/>
      <c r="BD517" s="1">
        <f>BD518+BD539+BD560+BD581+BD602</f>
        <v>0</v>
      </c>
      <c r="BE517" s="146"/>
      <c r="BF517" s="74">
        <f>SUM(BF518+BF539+BF560+BF581+BF602)</f>
        <v>0</v>
      </c>
      <c r="BG517" s="209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306" t="s">
        <v>29</v>
      </c>
      <c r="E518" s="307"/>
      <c r="F518" s="308"/>
      <c r="G518" s="65"/>
      <c r="H518" s="70"/>
      <c r="I518" s="26"/>
      <c r="J518" s="26"/>
      <c r="K518" s="133"/>
      <c r="L518" s="5"/>
      <c r="M518" s="71">
        <f>O518+Q518</f>
        <v>0</v>
      </c>
      <c r="N518" s="216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6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8"/>
      <c r="AE518" s="5"/>
      <c r="AF518" s="6">
        <f>AH518+AJ518</f>
        <v>0</v>
      </c>
      <c r="AG518" s="216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6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9"/>
      <c r="AQ518" s="11" t="str">
        <f t="shared" si="762"/>
        <v xml:space="preserve"> </v>
      </c>
      <c r="AR518" s="230"/>
      <c r="AS518" s="23"/>
      <c r="AT518" s="26"/>
      <c r="AU518" s="29"/>
      <c r="AV518" s="5"/>
      <c r="AW518" s="6">
        <f>AY518+BA518</f>
        <v>0</v>
      </c>
      <c r="AX518" s="216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6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9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2" t="s">
        <v>148</v>
      </c>
      <c r="F519" s="302"/>
      <c r="G519" s="66"/>
      <c r="H519" s="72"/>
      <c r="I519" s="27"/>
      <c r="J519" s="195">
        <f>0%</f>
        <v>0</v>
      </c>
      <c r="K519" s="214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5">
        <f>100%</f>
        <v>1</v>
      </c>
      <c r="O519" s="194">
        <f>ROUND((M519*N519),0)</f>
        <v>0</v>
      </c>
      <c r="P519" s="141"/>
      <c r="Q519" s="20">
        <f t="shared" ref="Q519:Q538" si="835">M519-O519</f>
        <v>0</v>
      </c>
      <c r="R519" s="142"/>
      <c r="S519" s="215">
        <f>100%</f>
        <v>1</v>
      </c>
      <c r="T519" s="194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5">
        <f t="shared" ref="AC519:AC538" si="839">J519</f>
        <v>0</v>
      </c>
      <c r="AD519" s="214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5">
        <f t="shared" ref="AG519:AG538" si="842">N519</f>
        <v>1</v>
      </c>
      <c r="AH519" s="194">
        <f>ROUND((AF519*AG519),0)</f>
        <v>0</v>
      </c>
      <c r="AI519" s="141"/>
      <c r="AJ519" s="20">
        <f t="shared" ref="AJ519:AJ538" si="843">AF519-AH519</f>
        <v>0</v>
      </c>
      <c r="AK519" s="142"/>
      <c r="AL519" s="215">
        <f t="shared" ref="AL519:AL538" si="844">S519</f>
        <v>1</v>
      </c>
      <c r="AM519" s="194">
        <f>ROUND((AL519*AH519),0)</f>
        <v>0</v>
      </c>
      <c r="AN519" s="141"/>
      <c r="AO519" s="143">
        <f t="shared" ref="AO519:AO538" si="845">AH519-AM519</f>
        <v>0</v>
      </c>
      <c r="AP519" s="208">
        <f>AH519-O519</f>
        <v>0</v>
      </c>
      <c r="AQ519" s="11" t="str">
        <f t="shared" si="762"/>
        <v xml:space="preserve"> </v>
      </c>
      <c r="AR519" s="230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5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5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8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2" t="s">
        <v>148</v>
      </c>
      <c r="F520" s="302"/>
      <c r="G520" s="66"/>
      <c r="H520" s="72"/>
      <c r="I520" s="27"/>
      <c r="J520" s="195">
        <f>0%</f>
        <v>0</v>
      </c>
      <c r="K520" s="214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5">
        <f>100%</f>
        <v>1</v>
      </c>
      <c r="O520" s="194">
        <f t="shared" ref="O520:O538" si="857">ROUND((M520*N520),0)</f>
        <v>0</v>
      </c>
      <c r="P520" s="141"/>
      <c r="Q520" s="20">
        <f t="shared" si="835"/>
        <v>0</v>
      </c>
      <c r="R520" s="142"/>
      <c r="S520" s="215">
        <f>100%</f>
        <v>1</v>
      </c>
      <c r="T520" s="194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5">
        <f t="shared" si="839"/>
        <v>0</v>
      </c>
      <c r="AD520" s="214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5">
        <f t="shared" si="842"/>
        <v>1</v>
      </c>
      <c r="AH520" s="194">
        <f t="shared" ref="AH520:AH538" si="860">ROUND((AF520*AG520),0)</f>
        <v>0</v>
      </c>
      <c r="AI520" s="141"/>
      <c r="AJ520" s="20">
        <f t="shared" si="843"/>
        <v>0</v>
      </c>
      <c r="AK520" s="142"/>
      <c r="AL520" s="215">
        <f t="shared" si="844"/>
        <v>1</v>
      </c>
      <c r="AM520" s="194">
        <f t="shared" ref="AM520:AM538" si="861">ROUND((AL520*AH520),0)</f>
        <v>0</v>
      </c>
      <c r="AN520" s="141"/>
      <c r="AO520" s="143">
        <f t="shared" si="845"/>
        <v>0</v>
      </c>
      <c r="AP520" s="208">
        <f t="shared" ref="AP520:AP537" si="862">AH520-O520</f>
        <v>0</v>
      </c>
      <c r="AQ520" s="11" t="str">
        <f t="shared" si="762"/>
        <v xml:space="preserve"> </v>
      </c>
      <c r="AR520" s="230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5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5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8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2" t="s">
        <v>148</v>
      </c>
      <c r="F521" s="302"/>
      <c r="G521" s="66"/>
      <c r="H521" s="72"/>
      <c r="I521" s="27"/>
      <c r="J521" s="195">
        <f>0%</f>
        <v>0</v>
      </c>
      <c r="K521" s="214">
        <f t="shared" si="856"/>
        <v>0</v>
      </c>
      <c r="L521" s="20">
        <f t="shared" si="833"/>
        <v>0</v>
      </c>
      <c r="M521" s="73">
        <f t="shared" si="834"/>
        <v>0</v>
      </c>
      <c r="N521" s="215">
        <f>100%</f>
        <v>1</v>
      </c>
      <c r="O521" s="194">
        <f t="shared" si="857"/>
        <v>0</v>
      </c>
      <c r="P521" s="141"/>
      <c r="Q521" s="20">
        <f t="shared" si="835"/>
        <v>0</v>
      </c>
      <c r="R521" s="142"/>
      <c r="S521" s="215">
        <f>100%</f>
        <v>1</v>
      </c>
      <c r="T521" s="194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5">
        <f t="shared" si="839"/>
        <v>0</v>
      </c>
      <c r="AD521" s="214">
        <f t="shared" si="859"/>
        <v>0</v>
      </c>
      <c r="AE521" s="20">
        <f t="shared" si="840"/>
        <v>0</v>
      </c>
      <c r="AF521" s="21">
        <f t="shared" si="841"/>
        <v>0</v>
      </c>
      <c r="AG521" s="215">
        <f t="shared" si="842"/>
        <v>1</v>
      </c>
      <c r="AH521" s="194">
        <f t="shared" si="860"/>
        <v>0</v>
      </c>
      <c r="AI521" s="141"/>
      <c r="AJ521" s="20">
        <f t="shared" si="843"/>
        <v>0</v>
      </c>
      <c r="AK521" s="142"/>
      <c r="AL521" s="215">
        <f t="shared" si="844"/>
        <v>1</v>
      </c>
      <c r="AM521" s="194">
        <f t="shared" si="861"/>
        <v>0</v>
      </c>
      <c r="AN521" s="141"/>
      <c r="AO521" s="143">
        <f t="shared" si="845"/>
        <v>0</v>
      </c>
      <c r="AP521" s="208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30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5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5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8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2" t="s">
        <v>148</v>
      </c>
      <c r="F522" s="302"/>
      <c r="G522" s="66"/>
      <c r="H522" s="72"/>
      <c r="I522" s="27"/>
      <c r="J522" s="195">
        <f>0%</f>
        <v>0</v>
      </c>
      <c r="K522" s="214">
        <f t="shared" si="856"/>
        <v>0</v>
      </c>
      <c r="L522" s="20">
        <f t="shared" si="833"/>
        <v>0</v>
      </c>
      <c r="M522" s="73">
        <f t="shared" si="834"/>
        <v>0</v>
      </c>
      <c r="N522" s="215">
        <f>100%</f>
        <v>1</v>
      </c>
      <c r="O522" s="194">
        <f t="shared" si="857"/>
        <v>0</v>
      </c>
      <c r="P522" s="141"/>
      <c r="Q522" s="20">
        <f t="shared" si="835"/>
        <v>0</v>
      </c>
      <c r="R522" s="142"/>
      <c r="S522" s="215">
        <f>100%</f>
        <v>1</v>
      </c>
      <c r="T522" s="194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5">
        <f t="shared" si="839"/>
        <v>0</v>
      </c>
      <c r="AD522" s="214">
        <f t="shared" si="859"/>
        <v>0</v>
      </c>
      <c r="AE522" s="20">
        <f t="shared" si="840"/>
        <v>0</v>
      </c>
      <c r="AF522" s="21">
        <f t="shared" si="841"/>
        <v>0</v>
      </c>
      <c r="AG522" s="215">
        <f t="shared" si="842"/>
        <v>1</v>
      </c>
      <c r="AH522" s="194">
        <f t="shared" si="860"/>
        <v>0</v>
      </c>
      <c r="AI522" s="141"/>
      <c r="AJ522" s="20">
        <f t="shared" si="843"/>
        <v>0</v>
      </c>
      <c r="AK522" s="142"/>
      <c r="AL522" s="215">
        <f t="shared" si="844"/>
        <v>1</v>
      </c>
      <c r="AM522" s="194">
        <f t="shared" si="861"/>
        <v>0</v>
      </c>
      <c r="AN522" s="141"/>
      <c r="AO522" s="143">
        <f t="shared" si="845"/>
        <v>0</v>
      </c>
      <c r="AP522" s="208">
        <f t="shared" si="862"/>
        <v>0</v>
      </c>
      <c r="AQ522" s="11" t="str">
        <f t="shared" si="866"/>
        <v xml:space="preserve"> </v>
      </c>
      <c r="AR522" s="230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5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5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8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2" t="s">
        <v>148</v>
      </c>
      <c r="F523" s="302"/>
      <c r="G523" s="66"/>
      <c r="H523" s="72"/>
      <c r="I523" s="27"/>
      <c r="J523" s="195">
        <f>0%</f>
        <v>0</v>
      </c>
      <c r="K523" s="214">
        <f t="shared" si="856"/>
        <v>0</v>
      </c>
      <c r="L523" s="20">
        <f t="shared" si="833"/>
        <v>0</v>
      </c>
      <c r="M523" s="73">
        <f t="shared" si="834"/>
        <v>0</v>
      </c>
      <c r="N523" s="215">
        <f>100%</f>
        <v>1</v>
      </c>
      <c r="O523" s="194">
        <f t="shared" si="857"/>
        <v>0</v>
      </c>
      <c r="P523" s="141"/>
      <c r="Q523" s="20">
        <f t="shared" si="835"/>
        <v>0</v>
      </c>
      <c r="R523" s="142"/>
      <c r="S523" s="215">
        <f>100%</f>
        <v>1</v>
      </c>
      <c r="T523" s="194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5">
        <f t="shared" si="839"/>
        <v>0</v>
      </c>
      <c r="AD523" s="214">
        <f t="shared" si="859"/>
        <v>0</v>
      </c>
      <c r="AE523" s="20">
        <f t="shared" si="840"/>
        <v>0</v>
      </c>
      <c r="AF523" s="21">
        <f t="shared" si="841"/>
        <v>0</v>
      </c>
      <c r="AG523" s="215">
        <f t="shared" si="842"/>
        <v>1</v>
      </c>
      <c r="AH523" s="194">
        <f t="shared" si="860"/>
        <v>0</v>
      </c>
      <c r="AI523" s="141"/>
      <c r="AJ523" s="20">
        <f t="shared" si="843"/>
        <v>0</v>
      </c>
      <c r="AK523" s="142"/>
      <c r="AL523" s="215">
        <f t="shared" si="844"/>
        <v>1</v>
      </c>
      <c r="AM523" s="194">
        <f t="shared" si="861"/>
        <v>0</v>
      </c>
      <c r="AN523" s="141"/>
      <c r="AO523" s="143">
        <f t="shared" si="845"/>
        <v>0</v>
      </c>
      <c r="AP523" s="208">
        <f t="shared" si="862"/>
        <v>0</v>
      </c>
      <c r="AQ523" s="11" t="str">
        <f t="shared" si="866"/>
        <v xml:space="preserve"> </v>
      </c>
      <c r="AR523" s="230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5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5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8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2" t="s">
        <v>148</v>
      </c>
      <c r="F524" s="302"/>
      <c r="G524" s="66"/>
      <c r="H524" s="72"/>
      <c r="I524" s="27"/>
      <c r="J524" s="195">
        <f>0%</f>
        <v>0</v>
      </c>
      <c r="K524" s="214">
        <f t="shared" si="856"/>
        <v>0</v>
      </c>
      <c r="L524" s="20">
        <f t="shared" si="833"/>
        <v>0</v>
      </c>
      <c r="M524" s="73">
        <f t="shared" si="834"/>
        <v>0</v>
      </c>
      <c r="N524" s="215">
        <f>100%</f>
        <v>1</v>
      </c>
      <c r="O524" s="194">
        <f t="shared" si="857"/>
        <v>0</v>
      </c>
      <c r="P524" s="141"/>
      <c r="Q524" s="20">
        <f t="shared" si="835"/>
        <v>0</v>
      </c>
      <c r="R524" s="142"/>
      <c r="S524" s="215">
        <f>100%</f>
        <v>1</v>
      </c>
      <c r="T524" s="194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5">
        <f t="shared" si="839"/>
        <v>0</v>
      </c>
      <c r="AD524" s="214">
        <f t="shared" si="859"/>
        <v>0</v>
      </c>
      <c r="AE524" s="20">
        <f t="shared" si="840"/>
        <v>0</v>
      </c>
      <c r="AF524" s="21">
        <f t="shared" si="841"/>
        <v>0</v>
      </c>
      <c r="AG524" s="215">
        <f t="shared" si="842"/>
        <v>1</v>
      </c>
      <c r="AH524" s="194">
        <f t="shared" si="860"/>
        <v>0</v>
      </c>
      <c r="AI524" s="141"/>
      <c r="AJ524" s="20">
        <f t="shared" si="843"/>
        <v>0</v>
      </c>
      <c r="AK524" s="142"/>
      <c r="AL524" s="215">
        <f t="shared" si="844"/>
        <v>1</v>
      </c>
      <c r="AM524" s="194">
        <f t="shared" si="861"/>
        <v>0</v>
      </c>
      <c r="AN524" s="141"/>
      <c r="AO524" s="143">
        <f t="shared" si="845"/>
        <v>0</v>
      </c>
      <c r="AP524" s="208">
        <f t="shared" si="862"/>
        <v>0</v>
      </c>
      <c r="AQ524" s="11" t="str">
        <f t="shared" si="866"/>
        <v xml:space="preserve"> </v>
      </c>
      <c r="AR524" s="230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5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5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8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2" t="s">
        <v>148</v>
      </c>
      <c r="F525" s="302"/>
      <c r="G525" s="66"/>
      <c r="H525" s="72"/>
      <c r="I525" s="27"/>
      <c r="J525" s="195">
        <f>0%</f>
        <v>0</v>
      </c>
      <c r="K525" s="214">
        <f t="shared" si="856"/>
        <v>0</v>
      </c>
      <c r="L525" s="20">
        <f t="shared" si="833"/>
        <v>0</v>
      </c>
      <c r="M525" s="73">
        <f t="shared" si="834"/>
        <v>0</v>
      </c>
      <c r="N525" s="215">
        <f>100%</f>
        <v>1</v>
      </c>
      <c r="O525" s="194">
        <f t="shared" si="857"/>
        <v>0</v>
      </c>
      <c r="P525" s="141"/>
      <c r="Q525" s="20">
        <f t="shared" si="835"/>
        <v>0</v>
      </c>
      <c r="R525" s="142"/>
      <c r="S525" s="215">
        <f>100%</f>
        <v>1</v>
      </c>
      <c r="T525" s="194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5">
        <f t="shared" si="839"/>
        <v>0</v>
      </c>
      <c r="AD525" s="214">
        <f t="shared" si="859"/>
        <v>0</v>
      </c>
      <c r="AE525" s="20">
        <f t="shared" si="840"/>
        <v>0</v>
      </c>
      <c r="AF525" s="21">
        <f t="shared" si="841"/>
        <v>0</v>
      </c>
      <c r="AG525" s="215">
        <f t="shared" si="842"/>
        <v>1</v>
      </c>
      <c r="AH525" s="194">
        <f t="shared" si="860"/>
        <v>0</v>
      </c>
      <c r="AI525" s="141"/>
      <c r="AJ525" s="20">
        <f t="shared" si="843"/>
        <v>0</v>
      </c>
      <c r="AK525" s="142"/>
      <c r="AL525" s="215">
        <f t="shared" si="844"/>
        <v>1</v>
      </c>
      <c r="AM525" s="194">
        <f t="shared" si="861"/>
        <v>0</v>
      </c>
      <c r="AN525" s="141"/>
      <c r="AO525" s="143">
        <f t="shared" si="845"/>
        <v>0</v>
      </c>
      <c r="AP525" s="208">
        <f t="shared" si="862"/>
        <v>0</v>
      </c>
      <c r="AQ525" s="11" t="str">
        <f t="shared" si="866"/>
        <v xml:space="preserve"> </v>
      </c>
      <c r="AR525" s="230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5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5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8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2" t="s">
        <v>148</v>
      </c>
      <c r="F526" s="302"/>
      <c r="G526" s="66"/>
      <c r="H526" s="72"/>
      <c r="I526" s="27"/>
      <c r="J526" s="195">
        <f>0%</f>
        <v>0</v>
      </c>
      <c r="K526" s="214">
        <f t="shared" si="856"/>
        <v>0</v>
      </c>
      <c r="L526" s="20">
        <f t="shared" si="833"/>
        <v>0</v>
      </c>
      <c r="M526" s="73">
        <f t="shared" si="834"/>
        <v>0</v>
      </c>
      <c r="N526" s="215">
        <f>100%</f>
        <v>1</v>
      </c>
      <c r="O526" s="194">
        <f t="shared" si="857"/>
        <v>0</v>
      </c>
      <c r="P526" s="141"/>
      <c r="Q526" s="20">
        <f t="shared" si="835"/>
        <v>0</v>
      </c>
      <c r="R526" s="142"/>
      <c r="S526" s="215">
        <f>100%</f>
        <v>1</v>
      </c>
      <c r="T526" s="194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5">
        <f t="shared" si="839"/>
        <v>0</v>
      </c>
      <c r="AD526" s="214">
        <f t="shared" si="859"/>
        <v>0</v>
      </c>
      <c r="AE526" s="20">
        <f t="shared" si="840"/>
        <v>0</v>
      </c>
      <c r="AF526" s="21">
        <f t="shared" si="841"/>
        <v>0</v>
      </c>
      <c r="AG526" s="215">
        <f t="shared" si="842"/>
        <v>1</v>
      </c>
      <c r="AH526" s="194">
        <f t="shared" si="860"/>
        <v>0</v>
      </c>
      <c r="AI526" s="141"/>
      <c r="AJ526" s="20">
        <f t="shared" si="843"/>
        <v>0</v>
      </c>
      <c r="AK526" s="142"/>
      <c r="AL526" s="215">
        <f t="shared" si="844"/>
        <v>1</v>
      </c>
      <c r="AM526" s="194">
        <f t="shared" si="861"/>
        <v>0</v>
      </c>
      <c r="AN526" s="141"/>
      <c r="AO526" s="143">
        <f t="shared" si="845"/>
        <v>0</v>
      </c>
      <c r="AP526" s="208">
        <f t="shared" si="862"/>
        <v>0</v>
      </c>
      <c r="AQ526" s="11" t="str">
        <f t="shared" si="866"/>
        <v xml:space="preserve"> </v>
      </c>
      <c r="AR526" s="230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5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5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8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2" t="s">
        <v>148</v>
      </c>
      <c r="F527" s="302"/>
      <c r="G527" s="66"/>
      <c r="H527" s="72"/>
      <c r="I527" s="27"/>
      <c r="J527" s="195">
        <f>0%</f>
        <v>0</v>
      </c>
      <c r="K527" s="214">
        <f t="shared" si="856"/>
        <v>0</v>
      </c>
      <c r="L527" s="20">
        <f t="shared" si="833"/>
        <v>0</v>
      </c>
      <c r="M527" s="73">
        <f t="shared" si="834"/>
        <v>0</v>
      </c>
      <c r="N527" s="215">
        <f>100%</f>
        <v>1</v>
      </c>
      <c r="O527" s="194">
        <f t="shared" si="857"/>
        <v>0</v>
      </c>
      <c r="P527" s="141"/>
      <c r="Q527" s="20">
        <f t="shared" si="835"/>
        <v>0</v>
      </c>
      <c r="R527" s="142"/>
      <c r="S527" s="215">
        <f>100%</f>
        <v>1</v>
      </c>
      <c r="T527" s="194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5">
        <f t="shared" si="839"/>
        <v>0</v>
      </c>
      <c r="AD527" s="214">
        <f t="shared" si="859"/>
        <v>0</v>
      </c>
      <c r="AE527" s="20">
        <f t="shared" si="840"/>
        <v>0</v>
      </c>
      <c r="AF527" s="21">
        <f t="shared" si="841"/>
        <v>0</v>
      </c>
      <c r="AG527" s="215">
        <f t="shared" si="842"/>
        <v>1</v>
      </c>
      <c r="AH527" s="194">
        <f t="shared" si="860"/>
        <v>0</v>
      </c>
      <c r="AI527" s="141"/>
      <c r="AJ527" s="20">
        <f t="shared" si="843"/>
        <v>0</v>
      </c>
      <c r="AK527" s="142"/>
      <c r="AL527" s="215">
        <f t="shared" si="844"/>
        <v>1</v>
      </c>
      <c r="AM527" s="194">
        <f t="shared" si="861"/>
        <v>0</v>
      </c>
      <c r="AN527" s="141"/>
      <c r="AO527" s="143">
        <f t="shared" si="845"/>
        <v>0</v>
      </c>
      <c r="AP527" s="208">
        <f t="shared" si="862"/>
        <v>0</v>
      </c>
      <c r="AQ527" s="11" t="str">
        <f t="shared" si="866"/>
        <v xml:space="preserve"> </v>
      </c>
      <c r="AR527" s="230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5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5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8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2" t="s">
        <v>148</v>
      </c>
      <c r="F528" s="302"/>
      <c r="G528" s="66"/>
      <c r="H528" s="72"/>
      <c r="I528" s="27"/>
      <c r="J528" s="195">
        <f>0%</f>
        <v>0</v>
      </c>
      <c r="K528" s="214">
        <f t="shared" si="856"/>
        <v>0</v>
      </c>
      <c r="L528" s="20">
        <f t="shared" si="833"/>
        <v>0</v>
      </c>
      <c r="M528" s="73">
        <f t="shared" si="834"/>
        <v>0</v>
      </c>
      <c r="N528" s="215">
        <f>100%</f>
        <v>1</v>
      </c>
      <c r="O528" s="194">
        <f t="shared" si="857"/>
        <v>0</v>
      </c>
      <c r="P528" s="141"/>
      <c r="Q528" s="20">
        <f t="shared" si="835"/>
        <v>0</v>
      </c>
      <c r="R528" s="142"/>
      <c r="S528" s="215">
        <f>100%</f>
        <v>1</v>
      </c>
      <c r="T528" s="194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5">
        <f t="shared" si="839"/>
        <v>0</v>
      </c>
      <c r="AD528" s="214">
        <f t="shared" si="859"/>
        <v>0</v>
      </c>
      <c r="AE528" s="20">
        <f t="shared" si="840"/>
        <v>0</v>
      </c>
      <c r="AF528" s="21">
        <f t="shared" si="841"/>
        <v>0</v>
      </c>
      <c r="AG528" s="215">
        <f t="shared" si="842"/>
        <v>1</v>
      </c>
      <c r="AH528" s="194">
        <f t="shared" si="860"/>
        <v>0</v>
      </c>
      <c r="AI528" s="141"/>
      <c r="AJ528" s="20">
        <f t="shared" si="843"/>
        <v>0</v>
      </c>
      <c r="AK528" s="142"/>
      <c r="AL528" s="215">
        <f t="shared" si="844"/>
        <v>1</v>
      </c>
      <c r="AM528" s="194">
        <f t="shared" si="861"/>
        <v>0</v>
      </c>
      <c r="AN528" s="141"/>
      <c r="AO528" s="143">
        <f t="shared" si="845"/>
        <v>0</v>
      </c>
      <c r="AP528" s="208">
        <f t="shared" si="862"/>
        <v>0</v>
      </c>
      <c r="AQ528" s="11" t="str">
        <f t="shared" si="866"/>
        <v xml:space="preserve"> </v>
      </c>
      <c r="AR528" s="230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5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5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8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2" t="s">
        <v>148</v>
      </c>
      <c r="F529" s="302"/>
      <c r="G529" s="66"/>
      <c r="H529" s="72"/>
      <c r="I529" s="27"/>
      <c r="J529" s="195">
        <f>0%</f>
        <v>0</v>
      </c>
      <c r="K529" s="214">
        <f t="shared" si="856"/>
        <v>0</v>
      </c>
      <c r="L529" s="20">
        <f t="shared" si="833"/>
        <v>0</v>
      </c>
      <c r="M529" s="73">
        <f t="shared" si="834"/>
        <v>0</v>
      </c>
      <c r="N529" s="215">
        <f>100%</f>
        <v>1</v>
      </c>
      <c r="O529" s="194">
        <f t="shared" si="857"/>
        <v>0</v>
      </c>
      <c r="P529" s="141"/>
      <c r="Q529" s="20">
        <f t="shared" si="835"/>
        <v>0</v>
      </c>
      <c r="R529" s="142"/>
      <c r="S529" s="215">
        <f>100%</f>
        <v>1</v>
      </c>
      <c r="T529" s="194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5">
        <f t="shared" si="839"/>
        <v>0</v>
      </c>
      <c r="AD529" s="214">
        <f t="shared" si="859"/>
        <v>0</v>
      </c>
      <c r="AE529" s="20">
        <f t="shared" si="840"/>
        <v>0</v>
      </c>
      <c r="AF529" s="21">
        <f t="shared" si="841"/>
        <v>0</v>
      </c>
      <c r="AG529" s="215">
        <f t="shared" si="842"/>
        <v>1</v>
      </c>
      <c r="AH529" s="194">
        <f t="shared" si="860"/>
        <v>0</v>
      </c>
      <c r="AI529" s="141"/>
      <c r="AJ529" s="20">
        <f t="shared" si="843"/>
        <v>0</v>
      </c>
      <c r="AK529" s="142"/>
      <c r="AL529" s="215">
        <f t="shared" si="844"/>
        <v>1</v>
      </c>
      <c r="AM529" s="194">
        <f t="shared" si="861"/>
        <v>0</v>
      </c>
      <c r="AN529" s="141"/>
      <c r="AO529" s="143">
        <f t="shared" si="845"/>
        <v>0</v>
      </c>
      <c r="AP529" s="208">
        <f t="shared" si="862"/>
        <v>0</v>
      </c>
      <c r="AQ529" s="11" t="str">
        <f t="shared" si="866"/>
        <v xml:space="preserve"> </v>
      </c>
      <c r="AR529" s="230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5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5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8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2" t="s">
        <v>148</v>
      </c>
      <c r="F530" s="302"/>
      <c r="G530" s="66"/>
      <c r="H530" s="72"/>
      <c r="I530" s="27"/>
      <c r="J530" s="195">
        <f>0%</f>
        <v>0</v>
      </c>
      <c r="K530" s="214">
        <f t="shared" si="856"/>
        <v>0</v>
      </c>
      <c r="L530" s="20">
        <f t="shared" si="833"/>
        <v>0</v>
      </c>
      <c r="M530" s="73">
        <f t="shared" si="834"/>
        <v>0</v>
      </c>
      <c r="N530" s="215">
        <f>100%</f>
        <v>1</v>
      </c>
      <c r="O530" s="194">
        <f t="shared" si="857"/>
        <v>0</v>
      </c>
      <c r="P530" s="141"/>
      <c r="Q530" s="20">
        <f t="shared" si="835"/>
        <v>0</v>
      </c>
      <c r="R530" s="142"/>
      <c r="S530" s="215">
        <f>100%</f>
        <v>1</v>
      </c>
      <c r="T530" s="194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5">
        <f t="shared" si="839"/>
        <v>0</v>
      </c>
      <c r="AD530" s="214">
        <f t="shared" si="859"/>
        <v>0</v>
      </c>
      <c r="AE530" s="20">
        <f t="shared" si="840"/>
        <v>0</v>
      </c>
      <c r="AF530" s="21">
        <f t="shared" si="841"/>
        <v>0</v>
      </c>
      <c r="AG530" s="215">
        <f t="shared" si="842"/>
        <v>1</v>
      </c>
      <c r="AH530" s="194">
        <f t="shared" si="860"/>
        <v>0</v>
      </c>
      <c r="AI530" s="141"/>
      <c r="AJ530" s="20">
        <f t="shared" si="843"/>
        <v>0</v>
      </c>
      <c r="AK530" s="142"/>
      <c r="AL530" s="215">
        <f t="shared" si="844"/>
        <v>1</v>
      </c>
      <c r="AM530" s="194">
        <f t="shared" si="861"/>
        <v>0</v>
      </c>
      <c r="AN530" s="141"/>
      <c r="AO530" s="143">
        <f t="shared" si="845"/>
        <v>0</v>
      </c>
      <c r="AP530" s="208">
        <f t="shared" si="862"/>
        <v>0</v>
      </c>
      <c r="AQ530" s="11" t="str">
        <f t="shared" si="866"/>
        <v xml:space="preserve"> </v>
      </c>
      <c r="AR530" s="230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5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5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8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2" t="s">
        <v>148</v>
      </c>
      <c r="F531" s="302"/>
      <c r="G531" s="66"/>
      <c r="H531" s="72"/>
      <c r="I531" s="27"/>
      <c r="J531" s="195">
        <f>0%</f>
        <v>0</v>
      </c>
      <c r="K531" s="214">
        <f t="shared" si="856"/>
        <v>0</v>
      </c>
      <c r="L531" s="20">
        <f t="shared" si="833"/>
        <v>0</v>
      </c>
      <c r="M531" s="73">
        <f t="shared" si="834"/>
        <v>0</v>
      </c>
      <c r="N531" s="215">
        <f>100%</f>
        <v>1</v>
      </c>
      <c r="O531" s="194">
        <f t="shared" si="857"/>
        <v>0</v>
      </c>
      <c r="P531" s="141"/>
      <c r="Q531" s="20">
        <f t="shared" si="835"/>
        <v>0</v>
      </c>
      <c r="R531" s="142"/>
      <c r="S531" s="215">
        <f>100%</f>
        <v>1</v>
      </c>
      <c r="T531" s="194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5">
        <f t="shared" si="839"/>
        <v>0</v>
      </c>
      <c r="AD531" s="214">
        <f t="shared" si="859"/>
        <v>0</v>
      </c>
      <c r="AE531" s="20">
        <f t="shared" si="840"/>
        <v>0</v>
      </c>
      <c r="AF531" s="21">
        <f t="shared" si="841"/>
        <v>0</v>
      </c>
      <c r="AG531" s="215">
        <f t="shared" si="842"/>
        <v>1</v>
      </c>
      <c r="AH531" s="194">
        <f t="shared" si="860"/>
        <v>0</v>
      </c>
      <c r="AI531" s="141"/>
      <c r="AJ531" s="20">
        <f t="shared" si="843"/>
        <v>0</v>
      </c>
      <c r="AK531" s="142"/>
      <c r="AL531" s="215">
        <f t="shared" si="844"/>
        <v>1</v>
      </c>
      <c r="AM531" s="194">
        <f t="shared" si="861"/>
        <v>0</v>
      </c>
      <c r="AN531" s="141"/>
      <c r="AO531" s="143">
        <f t="shared" si="845"/>
        <v>0</v>
      </c>
      <c r="AP531" s="208">
        <f t="shared" si="862"/>
        <v>0</v>
      </c>
      <c r="AQ531" s="11" t="str">
        <f t="shared" si="866"/>
        <v xml:space="preserve"> </v>
      </c>
      <c r="AR531" s="230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5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5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8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2" t="s">
        <v>148</v>
      </c>
      <c r="F532" s="302"/>
      <c r="G532" s="66"/>
      <c r="H532" s="72"/>
      <c r="I532" s="27"/>
      <c r="J532" s="195">
        <f>0%</f>
        <v>0</v>
      </c>
      <c r="K532" s="214">
        <f t="shared" si="856"/>
        <v>0</v>
      </c>
      <c r="L532" s="20">
        <f t="shared" si="833"/>
        <v>0</v>
      </c>
      <c r="M532" s="73">
        <f t="shared" si="834"/>
        <v>0</v>
      </c>
      <c r="N532" s="215">
        <f>100%</f>
        <v>1</v>
      </c>
      <c r="O532" s="194">
        <f t="shared" si="857"/>
        <v>0</v>
      </c>
      <c r="P532" s="141"/>
      <c r="Q532" s="20">
        <f t="shared" si="835"/>
        <v>0</v>
      </c>
      <c r="R532" s="142"/>
      <c r="S532" s="215">
        <f>100%</f>
        <v>1</v>
      </c>
      <c r="T532" s="194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5">
        <f t="shared" si="839"/>
        <v>0</v>
      </c>
      <c r="AD532" s="214">
        <f t="shared" si="859"/>
        <v>0</v>
      </c>
      <c r="AE532" s="20">
        <f t="shared" si="840"/>
        <v>0</v>
      </c>
      <c r="AF532" s="21">
        <f t="shared" si="841"/>
        <v>0</v>
      </c>
      <c r="AG532" s="215">
        <f t="shared" si="842"/>
        <v>1</v>
      </c>
      <c r="AH532" s="194">
        <f t="shared" si="860"/>
        <v>0</v>
      </c>
      <c r="AI532" s="141"/>
      <c r="AJ532" s="20">
        <f t="shared" si="843"/>
        <v>0</v>
      </c>
      <c r="AK532" s="142"/>
      <c r="AL532" s="215">
        <f t="shared" si="844"/>
        <v>1</v>
      </c>
      <c r="AM532" s="194">
        <f t="shared" si="861"/>
        <v>0</v>
      </c>
      <c r="AN532" s="141"/>
      <c r="AO532" s="143">
        <f t="shared" si="845"/>
        <v>0</v>
      </c>
      <c r="AP532" s="208">
        <f t="shared" si="862"/>
        <v>0</v>
      </c>
      <c r="AQ532" s="11" t="str">
        <f t="shared" si="866"/>
        <v xml:space="preserve"> </v>
      </c>
      <c r="AR532" s="230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5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5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8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2" t="s">
        <v>148</v>
      </c>
      <c r="F533" s="302"/>
      <c r="G533" s="66"/>
      <c r="H533" s="72"/>
      <c r="I533" s="27"/>
      <c r="J533" s="195">
        <f>0%</f>
        <v>0</v>
      </c>
      <c r="K533" s="214">
        <f t="shared" si="856"/>
        <v>0</v>
      </c>
      <c r="L533" s="20">
        <f t="shared" si="833"/>
        <v>0</v>
      </c>
      <c r="M533" s="73">
        <f t="shared" si="834"/>
        <v>0</v>
      </c>
      <c r="N533" s="215">
        <f>100%</f>
        <v>1</v>
      </c>
      <c r="O533" s="194">
        <f t="shared" si="857"/>
        <v>0</v>
      </c>
      <c r="P533" s="141"/>
      <c r="Q533" s="20">
        <f t="shared" si="835"/>
        <v>0</v>
      </c>
      <c r="R533" s="142"/>
      <c r="S533" s="215">
        <f>100%</f>
        <v>1</v>
      </c>
      <c r="T533" s="194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5">
        <f t="shared" si="839"/>
        <v>0</v>
      </c>
      <c r="AD533" s="214">
        <f t="shared" si="859"/>
        <v>0</v>
      </c>
      <c r="AE533" s="20">
        <f t="shared" si="840"/>
        <v>0</v>
      </c>
      <c r="AF533" s="21">
        <f t="shared" si="841"/>
        <v>0</v>
      </c>
      <c r="AG533" s="215">
        <f t="shared" si="842"/>
        <v>1</v>
      </c>
      <c r="AH533" s="194">
        <f t="shared" si="860"/>
        <v>0</v>
      </c>
      <c r="AI533" s="141"/>
      <c r="AJ533" s="20">
        <f t="shared" si="843"/>
        <v>0</v>
      </c>
      <c r="AK533" s="142"/>
      <c r="AL533" s="215">
        <f t="shared" si="844"/>
        <v>1</v>
      </c>
      <c r="AM533" s="194">
        <f t="shared" si="861"/>
        <v>0</v>
      </c>
      <c r="AN533" s="141"/>
      <c r="AO533" s="143">
        <f t="shared" si="845"/>
        <v>0</v>
      </c>
      <c r="AP533" s="208">
        <f t="shared" si="862"/>
        <v>0</v>
      </c>
      <c r="AQ533" s="11" t="str">
        <f t="shared" si="866"/>
        <v xml:space="preserve"> </v>
      </c>
      <c r="AR533" s="230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5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5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8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2" t="s">
        <v>148</v>
      </c>
      <c r="F534" s="302"/>
      <c r="G534" s="66"/>
      <c r="H534" s="72"/>
      <c r="I534" s="27"/>
      <c r="J534" s="195">
        <f>0%</f>
        <v>0</v>
      </c>
      <c r="K534" s="214">
        <f t="shared" si="856"/>
        <v>0</v>
      </c>
      <c r="L534" s="20">
        <f t="shared" si="833"/>
        <v>0</v>
      </c>
      <c r="M534" s="73">
        <f t="shared" si="834"/>
        <v>0</v>
      </c>
      <c r="N534" s="215">
        <f>100%</f>
        <v>1</v>
      </c>
      <c r="O534" s="194">
        <f t="shared" si="857"/>
        <v>0</v>
      </c>
      <c r="P534" s="141"/>
      <c r="Q534" s="20">
        <f t="shared" si="835"/>
        <v>0</v>
      </c>
      <c r="R534" s="142"/>
      <c r="S534" s="215">
        <f>100%</f>
        <v>1</v>
      </c>
      <c r="T534" s="194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5">
        <f t="shared" si="839"/>
        <v>0</v>
      </c>
      <c r="AD534" s="214">
        <f t="shared" si="859"/>
        <v>0</v>
      </c>
      <c r="AE534" s="20">
        <f t="shared" si="840"/>
        <v>0</v>
      </c>
      <c r="AF534" s="21">
        <f t="shared" si="841"/>
        <v>0</v>
      </c>
      <c r="AG534" s="215">
        <f t="shared" si="842"/>
        <v>1</v>
      </c>
      <c r="AH534" s="194">
        <f t="shared" si="860"/>
        <v>0</v>
      </c>
      <c r="AI534" s="141"/>
      <c r="AJ534" s="20">
        <f t="shared" si="843"/>
        <v>0</v>
      </c>
      <c r="AK534" s="142"/>
      <c r="AL534" s="215">
        <f t="shared" si="844"/>
        <v>1</v>
      </c>
      <c r="AM534" s="194">
        <f t="shared" si="861"/>
        <v>0</v>
      </c>
      <c r="AN534" s="141"/>
      <c r="AO534" s="143">
        <f t="shared" si="845"/>
        <v>0</v>
      </c>
      <c r="AP534" s="208">
        <f t="shared" si="862"/>
        <v>0</v>
      </c>
      <c r="AQ534" s="11" t="str">
        <f t="shared" si="866"/>
        <v xml:space="preserve"> </v>
      </c>
      <c r="AR534" s="230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5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5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8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2" t="s">
        <v>148</v>
      </c>
      <c r="F535" s="302"/>
      <c r="G535" s="66"/>
      <c r="H535" s="72"/>
      <c r="I535" s="27"/>
      <c r="J535" s="195">
        <f>0%</f>
        <v>0</v>
      </c>
      <c r="K535" s="214">
        <f t="shared" si="856"/>
        <v>0</v>
      </c>
      <c r="L535" s="20">
        <f t="shared" si="833"/>
        <v>0</v>
      </c>
      <c r="M535" s="73">
        <f t="shared" si="834"/>
        <v>0</v>
      </c>
      <c r="N535" s="215">
        <f>100%</f>
        <v>1</v>
      </c>
      <c r="O535" s="194">
        <f t="shared" si="857"/>
        <v>0</v>
      </c>
      <c r="P535" s="141"/>
      <c r="Q535" s="20">
        <f t="shared" si="835"/>
        <v>0</v>
      </c>
      <c r="R535" s="142"/>
      <c r="S535" s="215">
        <f>100%</f>
        <v>1</v>
      </c>
      <c r="T535" s="194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5">
        <f t="shared" si="839"/>
        <v>0</v>
      </c>
      <c r="AD535" s="214">
        <f t="shared" si="859"/>
        <v>0</v>
      </c>
      <c r="AE535" s="20">
        <f t="shared" si="840"/>
        <v>0</v>
      </c>
      <c r="AF535" s="21">
        <f t="shared" si="841"/>
        <v>0</v>
      </c>
      <c r="AG535" s="215">
        <f t="shared" si="842"/>
        <v>1</v>
      </c>
      <c r="AH535" s="194">
        <f t="shared" si="860"/>
        <v>0</v>
      </c>
      <c r="AI535" s="141"/>
      <c r="AJ535" s="20">
        <f t="shared" si="843"/>
        <v>0</v>
      </c>
      <c r="AK535" s="142"/>
      <c r="AL535" s="215">
        <f t="shared" si="844"/>
        <v>1</v>
      </c>
      <c r="AM535" s="194">
        <f t="shared" si="861"/>
        <v>0</v>
      </c>
      <c r="AN535" s="141"/>
      <c r="AO535" s="143">
        <f t="shared" si="845"/>
        <v>0</v>
      </c>
      <c r="AP535" s="208">
        <f t="shared" si="862"/>
        <v>0</v>
      </c>
      <c r="AQ535" s="11" t="str">
        <f t="shared" si="866"/>
        <v xml:space="preserve"> </v>
      </c>
      <c r="AR535" s="230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5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5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8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2" t="s">
        <v>148</v>
      </c>
      <c r="F536" s="302"/>
      <c r="G536" s="66"/>
      <c r="H536" s="72"/>
      <c r="I536" s="27"/>
      <c r="J536" s="195">
        <f>0%</f>
        <v>0</v>
      </c>
      <c r="K536" s="214">
        <f t="shared" si="856"/>
        <v>0</v>
      </c>
      <c r="L536" s="20">
        <f t="shared" si="833"/>
        <v>0</v>
      </c>
      <c r="M536" s="73">
        <f t="shared" si="834"/>
        <v>0</v>
      </c>
      <c r="N536" s="215">
        <f>100%</f>
        <v>1</v>
      </c>
      <c r="O536" s="194">
        <f t="shared" si="857"/>
        <v>0</v>
      </c>
      <c r="P536" s="141"/>
      <c r="Q536" s="20">
        <f t="shared" si="835"/>
        <v>0</v>
      </c>
      <c r="R536" s="142"/>
      <c r="S536" s="215">
        <f>100%</f>
        <v>1</v>
      </c>
      <c r="T536" s="194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5">
        <f t="shared" si="839"/>
        <v>0</v>
      </c>
      <c r="AD536" s="214">
        <f t="shared" si="859"/>
        <v>0</v>
      </c>
      <c r="AE536" s="20">
        <f t="shared" si="840"/>
        <v>0</v>
      </c>
      <c r="AF536" s="21">
        <f t="shared" si="841"/>
        <v>0</v>
      </c>
      <c r="AG536" s="215">
        <f t="shared" si="842"/>
        <v>1</v>
      </c>
      <c r="AH536" s="194">
        <f t="shared" si="860"/>
        <v>0</v>
      </c>
      <c r="AI536" s="141"/>
      <c r="AJ536" s="20">
        <f t="shared" si="843"/>
        <v>0</v>
      </c>
      <c r="AK536" s="142"/>
      <c r="AL536" s="215">
        <f t="shared" si="844"/>
        <v>1</v>
      </c>
      <c r="AM536" s="194">
        <f t="shared" si="861"/>
        <v>0</v>
      </c>
      <c r="AN536" s="141"/>
      <c r="AO536" s="143">
        <f t="shared" si="845"/>
        <v>0</v>
      </c>
      <c r="AP536" s="208">
        <f t="shared" si="862"/>
        <v>0</v>
      </c>
      <c r="AQ536" s="11" t="str">
        <f t="shared" si="866"/>
        <v xml:space="preserve"> </v>
      </c>
      <c r="AR536" s="230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5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5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8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2" t="s">
        <v>148</v>
      </c>
      <c r="F537" s="302"/>
      <c r="G537" s="66"/>
      <c r="H537" s="72"/>
      <c r="I537" s="27"/>
      <c r="J537" s="195">
        <f>0%</f>
        <v>0</v>
      </c>
      <c r="K537" s="214">
        <f t="shared" si="856"/>
        <v>0</v>
      </c>
      <c r="L537" s="20">
        <f t="shared" si="833"/>
        <v>0</v>
      </c>
      <c r="M537" s="73">
        <f t="shared" si="834"/>
        <v>0</v>
      </c>
      <c r="N537" s="215">
        <f>100%</f>
        <v>1</v>
      </c>
      <c r="O537" s="194">
        <f t="shared" si="857"/>
        <v>0</v>
      </c>
      <c r="P537" s="141"/>
      <c r="Q537" s="20">
        <f t="shared" si="835"/>
        <v>0</v>
      </c>
      <c r="R537" s="142"/>
      <c r="S537" s="215">
        <f>100%</f>
        <v>1</v>
      </c>
      <c r="T537" s="194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5">
        <f t="shared" si="839"/>
        <v>0</v>
      </c>
      <c r="AD537" s="214">
        <f t="shared" si="859"/>
        <v>0</v>
      </c>
      <c r="AE537" s="20">
        <f t="shared" si="840"/>
        <v>0</v>
      </c>
      <c r="AF537" s="21">
        <f t="shared" si="841"/>
        <v>0</v>
      </c>
      <c r="AG537" s="215">
        <f t="shared" si="842"/>
        <v>1</v>
      </c>
      <c r="AH537" s="194">
        <f t="shared" si="860"/>
        <v>0</v>
      </c>
      <c r="AI537" s="141"/>
      <c r="AJ537" s="20">
        <f t="shared" si="843"/>
        <v>0</v>
      </c>
      <c r="AK537" s="142"/>
      <c r="AL537" s="215">
        <f t="shared" si="844"/>
        <v>1</v>
      </c>
      <c r="AM537" s="194">
        <f t="shared" si="861"/>
        <v>0</v>
      </c>
      <c r="AN537" s="141"/>
      <c r="AO537" s="143">
        <f t="shared" si="845"/>
        <v>0</v>
      </c>
      <c r="AP537" s="208">
        <f t="shared" si="862"/>
        <v>0</v>
      </c>
      <c r="AQ537" s="11" t="str">
        <f t="shared" si="866"/>
        <v xml:space="preserve"> </v>
      </c>
      <c r="AR537" s="230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5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5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8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2" t="s">
        <v>148</v>
      </c>
      <c r="F538" s="302"/>
      <c r="G538" s="66"/>
      <c r="H538" s="72"/>
      <c r="I538" s="27"/>
      <c r="J538" s="195">
        <f>0%</f>
        <v>0</v>
      </c>
      <c r="K538" s="214">
        <f t="shared" si="856"/>
        <v>0</v>
      </c>
      <c r="L538" s="20">
        <f t="shared" si="833"/>
        <v>0</v>
      </c>
      <c r="M538" s="73">
        <f t="shared" si="834"/>
        <v>0</v>
      </c>
      <c r="N538" s="215">
        <f>100%</f>
        <v>1</v>
      </c>
      <c r="O538" s="194">
        <f t="shared" si="857"/>
        <v>0</v>
      </c>
      <c r="P538" s="141"/>
      <c r="Q538" s="20">
        <f t="shared" si="835"/>
        <v>0</v>
      </c>
      <c r="R538" s="142"/>
      <c r="S538" s="215">
        <f>100%</f>
        <v>1</v>
      </c>
      <c r="T538" s="194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5">
        <f t="shared" si="839"/>
        <v>0</v>
      </c>
      <c r="AD538" s="214">
        <f t="shared" si="859"/>
        <v>0</v>
      </c>
      <c r="AE538" s="20">
        <f t="shared" si="840"/>
        <v>0</v>
      </c>
      <c r="AF538" s="21">
        <f t="shared" si="841"/>
        <v>0</v>
      </c>
      <c r="AG538" s="215">
        <f t="shared" si="842"/>
        <v>1</v>
      </c>
      <c r="AH538" s="194">
        <f t="shared" si="860"/>
        <v>0</v>
      </c>
      <c r="AI538" s="141"/>
      <c r="AJ538" s="20">
        <f t="shared" si="843"/>
        <v>0</v>
      </c>
      <c r="AK538" s="142"/>
      <c r="AL538" s="215">
        <f t="shared" si="844"/>
        <v>1</v>
      </c>
      <c r="AM538" s="194">
        <f t="shared" si="861"/>
        <v>0</v>
      </c>
      <c r="AN538" s="141"/>
      <c r="AO538" s="143">
        <f t="shared" si="845"/>
        <v>0</v>
      </c>
      <c r="AP538" s="208">
        <f>AH538-O538</f>
        <v>0</v>
      </c>
      <c r="AQ538" s="11" t="str">
        <f t="shared" si="866"/>
        <v xml:space="preserve"> </v>
      </c>
      <c r="AR538" s="230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5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5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8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306" t="s">
        <v>30</v>
      </c>
      <c r="E539" s="307"/>
      <c r="F539" s="308"/>
      <c r="G539" s="65"/>
      <c r="H539" s="70"/>
      <c r="I539" s="26"/>
      <c r="J539" s="26"/>
      <c r="K539" s="133"/>
      <c r="L539" s="5"/>
      <c r="M539" s="71">
        <f>O539+Q539</f>
        <v>0</v>
      </c>
      <c r="N539" s="216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6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6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6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9"/>
      <c r="AQ539" s="11" t="str">
        <f t="shared" si="866"/>
        <v xml:space="preserve"> </v>
      </c>
      <c r="AR539" s="230"/>
      <c r="AS539" s="23"/>
      <c r="AT539" s="26"/>
      <c r="AU539" s="26"/>
      <c r="AV539" s="5"/>
      <c r="AW539" s="6">
        <f>AY539+BA539</f>
        <v>0</v>
      </c>
      <c r="AX539" s="216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6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9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2" t="s">
        <v>148</v>
      </c>
      <c r="F540" s="302"/>
      <c r="G540" s="67"/>
      <c r="H540" s="72"/>
      <c r="I540" s="27"/>
      <c r="J540" s="195">
        <f>27%</f>
        <v>0.27</v>
      </c>
      <c r="K540" s="214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5">
        <f>100%</f>
        <v>1</v>
      </c>
      <c r="O540" s="194">
        <f>ROUND((M540*N540),0)</f>
        <v>0</v>
      </c>
      <c r="P540" s="141"/>
      <c r="Q540" s="20">
        <f t="shared" ref="Q540:Q559" si="871">M540-O540</f>
        <v>0</v>
      </c>
      <c r="R540" s="142"/>
      <c r="S540" s="215">
        <f>100%</f>
        <v>1</v>
      </c>
      <c r="T540" s="194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5">
        <f t="shared" ref="AC540:AC559" si="875">J540</f>
        <v>0.27</v>
      </c>
      <c r="AD540" s="214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5">
        <f t="shared" ref="AG540:AG559" si="878">N540</f>
        <v>1</v>
      </c>
      <c r="AH540" s="194">
        <f>ROUND((AF540*AG540),0)</f>
        <v>0</v>
      </c>
      <c r="AI540" s="141"/>
      <c r="AJ540" s="20">
        <f t="shared" ref="AJ540:AJ559" si="879">AF540-AH540</f>
        <v>0</v>
      </c>
      <c r="AK540" s="142"/>
      <c r="AL540" s="215">
        <f t="shared" ref="AL540:AL559" si="880">S540</f>
        <v>1</v>
      </c>
      <c r="AM540" s="194">
        <f>ROUND((AL540*AH540),0)</f>
        <v>0</v>
      </c>
      <c r="AN540" s="141"/>
      <c r="AO540" s="143">
        <f t="shared" ref="AO540:AO559" si="881">AH540-AM540</f>
        <v>0</v>
      </c>
      <c r="AP540" s="208">
        <f>AH540-O540</f>
        <v>0</v>
      </c>
      <c r="AQ540" s="11" t="str">
        <f t="shared" si="866"/>
        <v xml:space="preserve"> </v>
      </c>
      <c r="AR540" s="230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5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5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8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2" t="s">
        <v>148</v>
      </c>
      <c r="F541" s="302"/>
      <c r="G541" s="67"/>
      <c r="H541" s="72"/>
      <c r="I541" s="27"/>
      <c r="J541" s="195">
        <f>27%</f>
        <v>0.27</v>
      </c>
      <c r="K541" s="214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5">
        <f>100%</f>
        <v>1</v>
      </c>
      <c r="O541" s="194">
        <f t="shared" ref="O541:O559" si="893">ROUND((M541*N541),0)</f>
        <v>0</v>
      </c>
      <c r="P541" s="141"/>
      <c r="Q541" s="20">
        <f t="shared" si="871"/>
        <v>0</v>
      </c>
      <c r="R541" s="142"/>
      <c r="S541" s="215">
        <f>100%</f>
        <v>1</v>
      </c>
      <c r="T541" s="194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5">
        <f t="shared" si="875"/>
        <v>0.27</v>
      </c>
      <c r="AD541" s="214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5">
        <f t="shared" si="878"/>
        <v>1</v>
      </c>
      <c r="AH541" s="194">
        <f t="shared" ref="AH541:AH559" si="896">ROUND((AF541*AG541),0)</f>
        <v>0</v>
      </c>
      <c r="AI541" s="141"/>
      <c r="AJ541" s="20">
        <f t="shared" si="879"/>
        <v>0</v>
      </c>
      <c r="AK541" s="142"/>
      <c r="AL541" s="215">
        <f t="shared" si="880"/>
        <v>1</v>
      </c>
      <c r="AM541" s="194">
        <f t="shared" ref="AM541:AM559" si="897">ROUND((AL541*AH541),0)</f>
        <v>0</v>
      </c>
      <c r="AN541" s="141"/>
      <c r="AO541" s="143">
        <f t="shared" si="881"/>
        <v>0</v>
      </c>
      <c r="AP541" s="208">
        <f t="shared" ref="AP541:AP558" si="898">AH541-O541</f>
        <v>0</v>
      </c>
      <c r="AQ541" s="11" t="str">
        <f t="shared" si="866"/>
        <v xml:space="preserve"> </v>
      </c>
      <c r="AR541" s="230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5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5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8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2" t="s">
        <v>148</v>
      </c>
      <c r="F542" s="302"/>
      <c r="G542" s="67"/>
      <c r="H542" s="72"/>
      <c r="I542" s="27"/>
      <c r="J542" s="195">
        <f>27%</f>
        <v>0.27</v>
      </c>
      <c r="K542" s="214">
        <f t="shared" si="892"/>
        <v>0</v>
      </c>
      <c r="L542" s="20">
        <f t="shared" si="869"/>
        <v>0</v>
      </c>
      <c r="M542" s="73">
        <f t="shared" si="870"/>
        <v>0</v>
      </c>
      <c r="N542" s="215">
        <f>100%</f>
        <v>1</v>
      </c>
      <c r="O542" s="194">
        <f t="shared" si="893"/>
        <v>0</v>
      </c>
      <c r="P542" s="141"/>
      <c r="Q542" s="20">
        <f t="shared" si="871"/>
        <v>0</v>
      </c>
      <c r="R542" s="142"/>
      <c r="S542" s="215">
        <f>100%</f>
        <v>1</v>
      </c>
      <c r="T542" s="194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5">
        <f t="shared" si="875"/>
        <v>0.27</v>
      </c>
      <c r="AD542" s="214">
        <f t="shared" si="895"/>
        <v>0</v>
      </c>
      <c r="AE542" s="20">
        <f t="shared" si="876"/>
        <v>0</v>
      </c>
      <c r="AF542" s="21">
        <f t="shared" si="877"/>
        <v>0</v>
      </c>
      <c r="AG542" s="215">
        <f t="shared" si="878"/>
        <v>1</v>
      </c>
      <c r="AH542" s="194">
        <f t="shared" si="896"/>
        <v>0</v>
      </c>
      <c r="AI542" s="141"/>
      <c r="AJ542" s="20">
        <f t="shared" si="879"/>
        <v>0</v>
      </c>
      <c r="AK542" s="142"/>
      <c r="AL542" s="215">
        <f t="shared" si="880"/>
        <v>1</v>
      </c>
      <c r="AM542" s="194">
        <f t="shared" si="897"/>
        <v>0</v>
      </c>
      <c r="AN542" s="141"/>
      <c r="AO542" s="143">
        <f t="shared" si="881"/>
        <v>0</v>
      </c>
      <c r="AP542" s="208">
        <f t="shared" si="898"/>
        <v>0</v>
      </c>
      <c r="AQ542" s="11" t="str">
        <f t="shared" si="866"/>
        <v xml:space="preserve"> </v>
      </c>
      <c r="AR542" s="230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5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5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8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2" t="s">
        <v>148</v>
      </c>
      <c r="F543" s="302"/>
      <c r="G543" s="67"/>
      <c r="H543" s="72"/>
      <c r="I543" s="27"/>
      <c r="J543" s="195">
        <f>27%</f>
        <v>0.27</v>
      </c>
      <c r="K543" s="214">
        <f t="shared" si="892"/>
        <v>0</v>
      </c>
      <c r="L543" s="20">
        <f t="shared" si="869"/>
        <v>0</v>
      </c>
      <c r="M543" s="73">
        <f t="shared" si="870"/>
        <v>0</v>
      </c>
      <c r="N543" s="215">
        <f>100%</f>
        <v>1</v>
      </c>
      <c r="O543" s="194">
        <f t="shared" si="893"/>
        <v>0</v>
      </c>
      <c r="P543" s="141"/>
      <c r="Q543" s="20">
        <f t="shared" si="871"/>
        <v>0</v>
      </c>
      <c r="R543" s="142"/>
      <c r="S543" s="215">
        <f>100%</f>
        <v>1</v>
      </c>
      <c r="T543" s="194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5">
        <f t="shared" si="875"/>
        <v>0.27</v>
      </c>
      <c r="AD543" s="214">
        <f t="shared" si="895"/>
        <v>0</v>
      </c>
      <c r="AE543" s="20">
        <f t="shared" si="876"/>
        <v>0</v>
      </c>
      <c r="AF543" s="21">
        <f t="shared" si="877"/>
        <v>0</v>
      </c>
      <c r="AG543" s="215">
        <f t="shared" si="878"/>
        <v>1</v>
      </c>
      <c r="AH543" s="194">
        <f t="shared" si="896"/>
        <v>0</v>
      </c>
      <c r="AI543" s="141"/>
      <c r="AJ543" s="20">
        <f t="shared" si="879"/>
        <v>0</v>
      </c>
      <c r="AK543" s="142"/>
      <c r="AL543" s="215">
        <f t="shared" si="880"/>
        <v>1</v>
      </c>
      <c r="AM543" s="194">
        <f t="shared" si="897"/>
        <v>0</v>
      </c>
      <c r="AN543" s="141"/>
      <c r="AO543" s="143">
        <f t="shared" si="881"/>
        <v>0</v>
      </c>
      <c r="AP543" s="208">
        <f t="shared" si="898"/>
        <v>0</v>
      </c>
      <c r="AQ543" s="11" t="str">
        <f t="shared" si="866"/>
        <v xml:space="preserve"> </v>
      </c>
      <c r="AR543" s="230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5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5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8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2" t="s">
        <v>148</v>
      </c>
      <c r="F544" s="302"/>
      <c r="G544" s="67"/>
      <c r="H544" s="72"/>
      <c r="I544" s="27"/>
      <c r="J544" s="195">
        <f>27%</f>
        <v>0.27</v>
      </c>
      <c r="K544" s="214">
        <f t="shared" si="892"/>
        <v>0</v>
      </c>
      <c r="L544" s="20">
        <f t="shared" si="869"/>
        <v>0</v>
      </c>
      <c r="M544" s="73">
        <f t="shared" si="870"/>
        <v>0</v>
      </c>
      <c r="N544" s="215">
        <f>100%</f>
        <v>1</v>
      </c>
      <c r="O544" s="194">
        <f t="shared" si="893"/>
        <v>0</v>
      </c>
      <c r="P544" s="141"/>
      <c r="Q544" s="20">
        <f t="shared" si="871"/>
        <v>0</v>
      </c>
      <c r="R544" s="142"/>
      <c r="S544" s="215">
        <f>100%</f>
        <v>1</v>
      </c>
      <c r="T544" s="194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5">
        <f t="shared" si="875"/>
        <v>0.27</v>
      </c>
      <c r="AD544" s="214">
        <f t="shared" si="895"/>
        <v>0</v>
      </c>
      <c r="AE544" s="20">
        <f t="shared" si="876"/>
        <v>0</v>
      </c>
      <c r="AF544" s="21">
        <f t="shared" si="877"/>
        <v>0</v>
      </c>
      <c r="AG544" s="215">
        <f t="shared" si="878"/>
        <v>1</v>
      </c>
      <c r="AH544" s="194">
        <f t="shared" si="896"/>
        <v>0</v>
      </c>
      <c r="AI544" s="141"/>
      <c r="AJ544" s="20">
        <f t="shared" si="879"/>
        <v>0</v>
      </c>
      <c r="AK544" s="142"/>
      <c r="AL544" s="215">
        <f t="shared" si="880"/>
        <v>1</v>
      </c>
      <c r="AM544" s="194">
        <f t="shared" si="897"/>
        <v>0</v>
      </c>
      <c r="AN544" s="141"/>
      <c r="AO544" s="143">
        <f t="shared" si="881"/>
        <v>0</v>
      </c>
      <c r="AP544" s="208">
        <f t="shared" si="898"/>
        <v>0</v>
      </c>
      <c r="AQ544" s="11" t="str">
        <f t="shared" si="866"/>
        <v xml:space="preserve"> </v>
      </c>
      <c r="AR544" s="230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5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5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8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2" t="s">
        <v>148</v>
      </c>
      <c r="F545" s="302"/>
      <c r="G545" s="67"/>
      <c r="H545" s="72"/>
      <c r="I545" s="27"/>
      <c r="J545" s="195">
        <f>27%</f>
        <v>0.27</v>
      </c>
      <c r="K545" s="214">
        <f t="shared" si="892"/>
        <v>0</v>
      </c>
      <c r="L545" s="20">
        <f t="shared" si="869"/>
        <v>0</v>
      </c>
      <c r="M545" s="73">
        <f t="shared" si="870"/>
        <v>0</v>
      </c>
      <c r="N545" s="215">
        <f>100%</f>
        <v>1</v>
      </c>
      <c r="O545" s="194">
        <f t="shared" si="893"/>
        <v>0</v>
      </c>
      <c r="P545" s="141"/>
      <c r="Q545" s="20">
        <f t="shared" si="871"/>
        <v>0</v>
      </c>
      <c r="R545" s="142"/>
      <c r="S545" s="215">
        <f>100%</f>
        <v>1</v>
      </c>
      <c r="T545" s="194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5">
        <f t="shared" si="875"/>
        <v>0.27</v>
      </c>
      <c r="AD545" s="214">
        <f t="shared" si="895"/>
        <v>0</v>
      </c>
      <c r="AE545" s="20">
        <f t="shared" si="876"/>
        <v>0</v>
      </c>
      <c r="AF545" s="21">
        <f t="shared" si="877"/>
        <v>0</v>
      </c>
      <c r="AG545" s="215">
        <f t="shared" si="878"/>
        <v>1</v>
      </c>
      <c r="AH545" s="194">
        <f t="shared" si="896"/>
        <v>0</v>
      </c>
      <c r="AI545" s="141"/>
      <c r="AJ545" s="20">
        <f t="shared" si="879"/>
        <v>0</v>
      </c>
      <c r="AK545" s="142"/>
      <c r="AL545" s="215">
        <f t="shared" si="880"/>
        <v>1</v>
      </c>
      <c r="AM545" s="194">
        <f t="shared" si="897"/>
        <v>0</v>
      </c>
      <c r="AN545" s="141"/>
      <c r="AO545" s="143">
        <f t="shared" si="881"/>
        <v>0</v>
      </c>
      <c r="AP545" s="208">
        <f t="shared" si="898"/>
        <v>0</v>
      </c>
      <c r="AQ545" s="11" t="str">
        <f t="shared" si="866"/>
        <v xml:space="preserve"> </v>
      </c>
      <c r="AR545" s="230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5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5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8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2" t="s">
        <v>148</v>
      </c>
      <c r="F546" s="302"/>
      <c r="G546" s="67"/>
      <c r="H546" s="72"/>
      <c r="I546" s="27"/>
      <c r="J546" s="195">
        <f>27%</f>
        <v>0.27</v>
      </c>
      <c r="K546" s="214">
        <f t="shared" si="892"/>
        <v>0</v>
      </c>
      <c r="L546" s="20">
        <f t="shared" si="869"/>
        <v>0</v>
      </c>
      <c r="M546" s="73">
        <f t="shared" si="870"/>
        <v>0</v>
      </c>
      <c r="N546" s="215">
        <f>100%</f>
        <v>1</v>
      </c>
      <c r="O546" s="194">
        <f t="shared" si="893"/>
        <v>0</v>
      </c>
      <c r="P546" s="141"/>
      <c r="Q546" s="20">
        <f t="shared" si="871"/>
        <v>0</v>
      </c>
      <c r="R546" s="142"/>
      <c r="S546" s="215">
        <f>100%</f>
        <v>1</v>
      </c>
      <c r="T546" s="194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5">
        <f t="shared" si="875"/>
        <v>0.27</v>
      </c>
      <c r="AD546" s="214">
        <f t="shared" si="895"/>
        <v>0</v>
      </c>
      <c r="AE546" s="20">
        <f t="shared" si="876"/>
        <v>0</v>
      </c>
      <c r="AF546" s="21">
        <f t="shared" si="877"/>
        <v>0</v>
      </c>
      <c r="AG546" s="215">
        <f t="shared" si="878"/>
        <v>1</v>
      </c>
      <c r="AH546" s="194">
        <f t="shared" si="896"/>
        <v>0</v>
      </c>
      <c r="AI546" s="141"/>
      <c r="AJ546" s="20">
        <f t="shared" si="879"/>
        <v>0</v>
      </c>
      <c r="AK546" s="142"/>
      <c r="AL546" s="215">
        <f t="shared" si="880"/>
        <v>1</v>
      </c>
      <c r="AM546" s="194">
        <f t="shared" si="897"/>
        <v>0</v>
      </c>
      <c r="AN546" s="141"/>
      <c r="AO546" s="143">
        <f t="shared" si="881"/>
        <v>0</v>
      </c>
      <c r="AP546" s="208">
        <f t="shared" si="898"/>
        <v>0</v>
      </c>
      <c r="AQ546" s="11" t="str">
        <f t="shared" si="866"/>
        <v xml:space="preserve"> </v>
      </c>
      <c r="AR546" s="230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5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5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8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2" t="s">
        <v>148</v>
      </c>
      <c r="F547" s="302"/>
      <c r="G547" s="67"/>
      <c r="H547" s="72"/>
      <c r="I547" s="27"/>
      <c r="J547" s="195">
        <f>27%</f>
        <v>0.27</v>
      </c>
      <c r="K547" s="214">
        <f t="shared" si="892"/>
        <v>0</v>
      </c>
      <c r="L547" s="20">
        <f t="shared" si="869"/>
        <v>0</v>
      </c>
      <c r="M547" s="73">
        <f t="shared" si="870"/>
        <v>0</v>
      </c>
      <c r="N547" s="215">
        <f>100%</f>
        <v>1</v>
      </c>
      <c r="O547" s="194">
        <f t="shared" si="893"/>
        <v>0</v>
      </c>
      <c r="P547" s="141"/>
      <c r="Q547" s="20">
        <f t="shared" si="871"/>
        <v>0</v>
      </c>
      <c r="R547" s="142"/>
      <c r="S547" s="215">
        <f>100%</f>
        <v>1</v>
      </c>
      <c r="T547" s="194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5">
        <f t="shared" si="875"/>
        <v>0.27</v>
      </c>
      <c r="AD547" s="214">
        <f t="shared" si="895"/>
        <v>0</v>
      </c>
      <c r="AE547" s="20">
        <f t="shared" si="876"/>
        <v>0</v>
      </c>
      <c r="AF547" s="21">
        <f t="shared" si="877"/>
        <v>0</v>
      </c>
      <c r="AG547" s="215">
        <f t="shared" si="878"/>
        <v>1</v>
      </c>
      <c r="AH547" s="194">
        <f t="shared" si="896"/>
        <v>0</v>
      </c>
      <c r="AI547" s="141"/>
      <c r="AJ547" s="20">
        <f t="shared" si="879"/>
        <v>0</v>
      </c>
      <c r="AK547" s="142"/>
      <c r="AL547" s="215">
        <f t="shared" si="880"/>
        <v>1</v>
      </c>
      <c r="AM547" s="194">
        <f t="shared" si="897"/>
        <v>0</v>
      </c>
      <c r="AN547" s="141"/>
      <c r="AO547" s="143">
        <f t="shared" si="881"/>
        <v>0</v>
      </c>
      <c r="AP547" s="208">
        <f t="shared" si="898"/>
        <v>0</v>
      </c>
      <c r="AQ547" s="11" t="str">
        <f t="shared" si="866"/>
        <v xml:space="preserve"> </v>
      </c>
      <c r="AR547" s="230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5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5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8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2" t="s">
        <v>148</v>
      </c>
      <c r="F548" s="302"/>
      <c r="G548" s="67"/>
      <c r="H548" s="72"/>
      <c r="I548" s="27"/>
      <c r="J548" s="195">
        <f>27%</f>
        <v>0.27</v>
      </c>
      <c r="K548" s="214">
        <f t="shared" si="892"/>
        <v>0</v>
      </c>
      <c r="L548" s="20">
        <f t="shared" si="869"/>
        <v>0</v>
      </c>
      <c r="M548" s="73">
        <f t="shared" si="870"/>
        <v>0</v>
      </c>
      <c r="N548" s="215">
        <f>100%</f>
        <v>1</v>
      </c>
      <c r="O548" s="194">
        <f t="shared" si="893"/>
        <v>0</v>
      </c>
      <c r="P548" s="141"/>
      <c r="Q548" s="20">
        <f t="shared" si="871"/>
        <v>0</v>
      </c>
      <c r="R548" s="142"/>
      <c r="S548" s="215">
        <f>100%</f>
        <v>1</v>
      </c>
      <c r="T548" s="194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5">
        <f t="shared" si="875"/>
        <v>0.27</v>
      </c>
      <c r="AD548" s="214">
        <f t="shared" si="895"/>
        <v>0</v>
      </c>
      <c r="AE548" s="20">
        <f t="shared" si="876"/>
        <v>0</v>
      </c>
      <c r="AF548" s="21">
        <f t="shared" si="877"/>
        <v>0</v>
      </c>
      <c r="AG548" s="215">
        <f t="shared" si="878"/>
        <v>1</v>
      </c>
      <c r="AH548" s="194">
        <f t="shared" si="896"/>
        <v>0</v>
      </c>
      <c r="AI548" s="141"/>
      <c r="AJ548" s="20">
        <f t="shared" si="879"/>
        <v>0</v>
      </c>
      <c r="AK548" s="142"/>
      <c r="AL548" s="215">
        <f t="shared" si="880"/>
        <v>1</v>
      </c>
      <c r="AM548" s="194">
        <f t="shared" si="897"/>
        <v>0</v>
      </c>
      <c r="AN548" s="141"/>
      <c r="AO548" s="143">
        <f t="shared" si="881"/>
        <v>0</v>
      </c>
      <c r="AP548" s="208">
        <f t="shared" si="898"/>
        <v>0</v>
      </c>
      <c r="AQ548" s="11" t="str">
        <f t="shared" si="866"/>
        <v xml:space="preserve"> </v>
      </c>
      <c r="AR548" s="230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5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5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8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2" t="s">
        <v>148</v>
      </c>
      <c r="F549" s="302"/>
      <c r="G549" s="67"/>
      <c r="H549" s="72"/>
      <c r="I549" s="27"/>
      <c r="J549" s="195">
        <f>27%</f>
        <v>0.27</v>
      </c>
      <c r="K549" s="214">
        <f t="shared" si="892"/>
        <v>0</v>
      </c>
      <c r="L549" s="20">
        <f t="shared" si="869"/>
        <v>0</v>
      </c>
      <c r="M549" s="73">
        <f t="shared" si="870"/>
        <v>0</v>
      </c>
      <c r="N549" s="215">
        <f>100%</f>
        <v>1</v>
      </c>
      <c r="O549" s="194">
        <f t="shared" si="893"/>
        <v>0</v>
      </c>
      <c r="P549" s="141"/>
      <c r="Q549" s="20">
        <f t="shared" si="871"/>
        <v>0</v>
      </c>
      <c r="R549" s="142"/>
      <c r="S549" s="215">
        <f>100%</f>
        <v>1</v>
      </c>
      <c r="T549" s="194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5">
        <f t="shared" si="875"/>
        <v>0.27</v>
      </c>
      <c r="AD549" s="214">
        <f t="shared" si="895"/>
        <v>0</v>
      </c>
      <c r="AE549" s="20">
        <f t="shared" si="876"/>
        <v>0</v>
      </c>
      <c r="AF549" s="21">
        <f t="shared" si="877"/>
        <v>0</v>
      </c>
      <c r="AG549" s="215">
        <f t="shared" si="878"/>
        <v>1</v>
      </c>
      <c r="AH549" s="194">
        <f t="shared" si="896"/>
        <v>0</v>
      </c>
      <c r="AI549" s="141"/>
      <c r="AJ549" s="20">
        <f t="shared" si="879"/>
        <v>0</v>
      </c>
      <c r="AK549" s="142"/>
      <c r="AL549" s="215">
        <f t="shared" si="880"/>
        <v>1</v>
      </c>
      <c r="AM549" s="194">
        <f t="shared" si="897"/>
        <v>0</v>
      </c>
      <c r="AN549" s="141"/>
      <c r="AO549" s="143">
        <f t="shared" si="881"/>
        <v>0</v>
      </c>
      <c r="AP549" s="208">
        <f t="shared" si="898"/>
        <v>0</v>
      </c>
      <c r="AQ549" s="11" t="str">
        <f t="shared" si="866"/>
        <v xml:space="preserve"> </v>
      </c>
      <c r="AR549" s="230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5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5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8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2" t="s">
        <v>148</v>
      </c>
      <c r="F550" s="302"/>
      <c r="G550" s="67"/>
      <c r="H550" s="72"/>
      <c r="I550" s="27"/>
      <c r="J550" s="195">
        <f>27%</f>
        <v>0.27</v>
      </c>
      <c r="K550" s="214">
        <f t="shared" si="892"/>
        <v>0</v>
      </c>
      <c r="L550" s="20">
        <f t="shared" si="869"/>
        <v>0</v>
      </c>
      <c r="M550" s="73">
        <f t="shared" si="870"/>
        <v>0</v>
      </c>
      <c r="N550" s="215">
        <f>100%</f>
        <v>1</v>
      </c>
      <c r="O550" s="194">
        <f t="shared" si="893"/>
        <v>0</v>
      </c>
      <c r="P550" s="141"/>
      <c r="Q550" s="20">
        <f t="shared" si="871"/>
        <v>0</v>
      </c>
      <c r="R550" s="142"/>
      <c r="S550" s="215">
        <f>100%</f>
        <v>1</v>
      </c>
      <c r="T550" s="194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5">
        <f t="shared" si="875"/>
        <v>0.27</v>
      </c>
      <c r="AD550" s="214">
        <f t="shared" si="895"/>
        <v>0</v>
      </c>
      <c r="AE550" s="20">
        <f t="shared" si="876"/>
        <v>0</v>
      </c>
      <c r="AF550" s="21">
        <f t="shared" si="877"/>
        <v>0</v>
      </c>
      <c r="AG550" s="215">
        <f t="shared" si="878"/>
        <v>1</v>
      </c>
      <c r="AH550" s="194">
        <f t="shared" si="896"/>
        <v>0</v>
      </c>
      <c r="AI550" s="141"/>
      <c r="AJ550" s="20">
        <f t="shared" si="879"/>
        <v>0</v>
      </c>
      <c r="AK550" s="142"/>
      <c r="AL550" s="215">
        <f t="shared" si="880"/>
        <v>1</v>
      </c>
      <c r="AM550" s="194">
        <f t="shared" si="897"/>
        <v>0</v>
      </c>
      <c r="AN550" s="141"/>
      <c r="AO550" s="143">
        <f t="shared" si="881"/>
        <v>0</v>
      </c>
      <c r="AP550" s="208">
        <f t="shared" si="898"/>
        <v>0</v>
      </c>
      <c r="AQ550" s="11" t="str">
        <f t="shared" si="866"/>
        <v xml:space="preserve"> </v>
      </c>
      <c r="AR550" s="230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5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5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8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2" t="s">
        <v>148</v>
      </c>
      <c r="F551" s="302"/>
      <c r="G551" s="67"/>
      <c r="H551" s="72"/>
      <c r="I551" s="27"/>
      <c r="J551" s="195">
        <f>27%</f>
        <v>0.27</v>
      </c>
      <c r="K551" s="214">
        <f t="shared" si="892"/>
        <v>0</v>
      </c>
      <c r="L551" s="20">
        <f t="shared" si="869"/>
        <v>0</v>
      </c>
      <c r="M551" s="73">
        <f t="shared" si="870"/>
        <v>0</v>
      </c>
      <c r="N551" s="215">
        <f>100%</f>
        <v>1</v>
      </c>
      <c r="O551" s="194">
        <f t="shared" si="893"/>
        <v>0</v>
      </c>
      <c r="P551" s="141"/>
      <c r="Q551" s="20">
        <f t="shared" si="871"/>
        <v>0</v>
      </c>
      <c r="R551" s="142"/>
      <c r="S551" s="215">
        <f>100%</f>
        <v>1</v>
      </c>
      <c r="T551" s="194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5">
        <f t="shared" si="875"/>
        <v>0.27</v>
      </c>
      <c r="AD551" s="214">
        <f t="shared" si="895"/>
        <v>0</v>
      </c>
      <c r="AE551" s="20">
        <f t="shared" si="876"/>
        <v>0</v>
      </c>
      <c r="AF551" s="21">
        <f t="shared" si="877"/>
        <v>0</v>
      </c>
      <c r="AG551" s="215">
        <f t="shared" si="878"/>
        <v>1</v>
      </c>
      <c r="AH551" s="194">
        <f t="shared" si="896"/>
        <v>0</v>
      </c>
      <c r="AI551" s="141"/>
      <c r="AJ551" s="20">
        <f t="shared" si="879"/>
        <v>0</v>
      </c>
      <c r="AK551" s="142"/>
      <c r="AL551" s="215">
        <f t="shared" si="880"/>
        <v>1</v>
      </c>
      <c r="AM551" s="194">
        <f t="shared" si="897"/>
        <v>0</v>
      </c>
      <c r="AN551" s="141"/>
      <c r="AO551" s="143">
        <f t="shared" si="881"/>
        <v>0</v>
      </c>
      <c r="AP551" s="208">
        <f t="shared" si="898"/>
        <v>0</v>
      </c>
      <c r="AQ551" s="11" t="str">
        <f t="shared" si="866"/>
        <v xml:space="preserve"> </v>
      </c>
      <c r="AR551" s="230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5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5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8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2" t="s">
        <v>148</v>
      </c>
      <c r="F552" s="302"/>
      <c r="G552" s="67"/>
      <c r="H552" s="72"/>
      <c r="I552" s="27"/>
      <c r="J552" s="195">
        <f>27%</f>
        <v>0.27</v>
      </c>
      <c r="K552" s="214">
        <f t="shared" si="892"/>
        <v>0</v>
      </c>
      <c r="L552" s="20">
        <f t="shared" si="869"/>
        <v>0</v>
      </c>
      <c r="M552" s="73">
        <f t="shared" si="870"/>
        <v>0</v>
      </c>
      <c r="N552" s="215">
        <f>100%</f>
        <v>1</v>
      </c>
      <c r="O552" s="194">
        <f t="shared" si="893"/>
        <v>0</v>
      </c>
      <c r="P552" s="141"/>
      <c r="Q552" s="20">
        <f t="shared" si="871"/>
        <v>0</v>
      </c>
      <c r="R552" s="142"/>
      <c r="S552" s="215">
        <f>100%</f>
        <v>1</v>
      </c>
      <c r="T552" s="194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5">
        <f t="shared" si="875"/>
        <v>0.27</v>
      </c>
      <c r="AD552" s="214">
        <f t="shared" si="895"/>
        <v>0</v>
      </c>
      <c r="AE552" s="20">
        <f t="shared" si="876"/>
        <v>0</v>
      </c>
      <c r="AF552" s="21">
        <f t="shared" si="877"/>
        <v>0</v>
      </c>
      <c r="AG552" s="215">
        <f t="shared" si="878"/>
        <v>1</v>
      </c>
      <c r="AH552" s="194">
        <f t="shared" si="896"/>
        <v>0</v>
      </c>
      <c r="AI552" s="141"/>
      <c r="AJ552" s="20">
        <f t="shared" si="879"/>
        <v>0</v>
      </c>
      <c r="AK552" s="142"/>
      <c r="AL552" s="215">
        <f t="shared" si="880"/>
        <v>1</v>
      </c>
      <c r="AM552" s="194">
        <f t="shared" si="897"/>
        <v>0</v>
      </c>
      <c r="AN552" s="141"/>
      <c r="AO552" s="143">
        <f t="shared" si="881"/>
        <v>0</v>
      </c>
      <c r="AP552" s="208">
        <f t="shared" si="898"/>
        <v>0</v>
      </c>
      <c r="AQ552" s="11" t="str">
        <f t="shared" si="866"/>
        <v xml:space="preserve"> </v>
      </c>
      <c r="AR552" s="230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5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5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8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2" t="s">
        <v>148</v>
      </c>
      <c r="F553" s="302"/>
      <c r="G553" s="67"/>
      <c r="H553" s="72"/>
      <c r="I553" s="27"/>
      <c r="J553" s="195">
        <f>27%</f>
        <v>0.27</v>
      </c>
      <c r="K553" s="214">
        <f t="shared" si="892"/>
        <v>0</v>
      </c>
      <c r="L553" s="20">
        <f t="shared" si="869"/>
        <v>0</v>
      </c>
      <c r="M553" s="73">
        <f t="shared" si="870"/>
        <v>0</v>
      </c>
      <c r="N553" s="215">
        <f>100%</f>
        <v>1</v>
      </c>
      <c r="O553" s="194">
        <f t="shared" si="893"/>
        <v>0</v>
      </c>
      <c r="P553" s="141"/>
      <c r="Q553" s="20">
        <f t="shared" si="871"/>
        <v>0</v>
      </c>
      <c r="R553" s="142"/>
      <c r="S553" s="215">
        <f>100%</f>
        <v>1</v>
      </c>
      <c r="T553" s="194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5">
        <f t="shared" si="875"/>
        <v>0.27</v>
      </c>
      <c r="AD553" s="214">
        <f t="shared" si="895"/>
        <v>0</v>
      </c>
      <c r="AE553" s="20">
        <f t="shared" si="876"/>
        <v>0</v>
      </c>
      <c r="AF553" s="21">
        <f t="shared" si="877"/>
        <v>0</v>
      </c>
      <c r="AG553" s="215">
        <f t="shared" si="878"/>
        <v>1</v>
      </c>
      <c r="AH553" s="194">
        <f t="shared" si="896"/>
        <v>0</v>
      </c>
      <c r="AI553" s="141"/>
      <c r="AJ553" s="20">
        <f t="shared" si="879"/>
        <v>0</v>
      </c>
      <c r="AK553" s="142"/>
      <c r="AL553" s="215">
        <f t="shared" si="880"/>
        <v>1</v>
      </c>
      <c r="AM553" s="194">
        <f t="shared" si="897"/>
        <v>0</v>
      </c>
      <c r="AN553" s="141"/>
      <c r="AO553" s="143">
        <f t="shared" si="881"/>
        <v>0</v>
      </c>
      <c r="AP553" s="208">
        <f t="shared" si="898"/>
        <v>0</v>
      </c>
      <c r="AQ553" s="11" t="str">
        <f t="shared" si="866"/>
        <v xml:space="preserve"> </v>
      </c>
      <c r="AR553" s="230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5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5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8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2" t="s">
        <v>148</v>
      </c>
      <c r="F554" s="302"/>
      <c r="G554" s="67"/>
      <c r="H554" s="72"/>
      <c r="I554" s="27"/>
      <c r="J554" s="195">
        <f>27%</f>
        <v>0.27</v>
      </c>
      <c r="K554" s="214">
        <f t="shared" si="892"/>
        <v>0</v>
      </c>
      <c r="L554" s="20">
        <f t="shared" si="869"/>
        <v>0</v>
      </c>
      <c r="M554" s="73">
        <f t="shared" si="870"/>
        <v>0</v>
      </c>
      <c r="N554" s="215">
        <f>100%</f>
        <v>1</v>
      </c>
      <c r="O554" s="194">
        <f t="shared" si="893"/>
        <v>0</v>
      </c>
      <c r="P554" s="141"/>
      <c r="Q554" s="20">
        <f t="shared" si="871"/>
        <v>0</v>
      </c>
      <c r="R554" s="142"/>
      <c r="S554" s="215">
        <f>100%</f>
        <v>1</v>
      </c>
      <c r="T554" s="194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5">
        <f t="shared" si="875"/>
        <v>0.27</v>
      </c>
      <c r="AD554" s="214">
        <f t="shared" si="895"/>
        <v>0</v>
      </c>
      <c r="AE554" s="20">
        <f t="shared" si="876"/>
        <v>0</v>
      </c>
      <c r="AF554" s="21">
        <f t="shared" si="877"/>
        <v>0</v>
      </c>
      <c r="AG554" s="215">
        <f t="shared" si="878"/>
        <v>1</v>
      </c>
      <c r="AH554" s="194">
        <f t="shared" si="896"/>
        <v>0</v>
      </c>
      <c r="AI554" s="141"/>
      <c r="AJ554" s="20">
        <f t="shared" si="879"/>
        <v>0</v>
      </c>
      <c r="AK554" s="142"/>
      <c r="AL554" s="215">
        <f t="shared" si="880"/>
        <v>1</v>
      </c>
      <c r="AM554" s="194">
        <f t="shared" si="897"/>
        <v>0</v>
      </c>
      <c r="AN554" s="141"/>
      <c r="AO554" s="143">
        <f t="shared" si="881"/>
        <v>0</v>
      </c>
      <c r="AP554" s="208">
        <f t="shared" si="898"/>
        <v>0</v>
      </c>
      <c r="AQ554" s="11" t="str">
        <f t="shared" si="866"/>
        <v xml:space="preserve"> </v>
      </c>
      <c r="AR554" s="230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5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5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8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2" t="s">
        <v>148</v>
      </c>
      <c r="F555" s="302"/>
      <c r="G555" s="67"/>
      <c r="H555" s="72"/>
      <c r="I555" s="27"/>
      <c r="J555" s="195">
        <f>27%</f>
        <v>0.27</v>
      </c>
      <c r="K555" s="214">
        <f t="shared" si="892"/>
        <v>0</v>
      </c>
      <c r="L555" s="20">
        <f t="shared" si="869"/>
        <v>0</v>
      </c>
      <c r="M555" s="73">
        <f t="shared" si="870"/>
        <v>0</v>
      </c>
      <c r="N555" s="215">
        <f>100%</f>
        <v>1</v>
      </c>
      <c r="O555" s="194">
        <f t="shared" si="893"/>
        <v>0</v>
      </c>
      <c r="P555" s="141"/>
      <c r="Q555" s="20">
        <f t="shared" si="871"/>
        <v>0</v>
      </c>
      <c r="R555" s="142"/>
      <c r="S555" s="215">
        <f>100%</f>
        <v>1</v>
      </c>
      <c r="T555" s="194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5">
        <f t="shared" si="875"/>
        <v>0.27</v>
      </c>
      <c r="AD555" s="214">
        <f t="shared" si="895"/>
        <v>0</v>
      </c>
      <c r="AE555" s="20">
        <f t="shared" si="876"/>
        <v>0</v>
      </c>
      <c r="AF555" s="21">
        <f t="shared" si="877"/>
        <v>0</v>
      </c>
      <c r="AG555" s="215">
        <f t="shared" si="878"/>
        <v>1</v>
      </c>
      <c r="AH555" s="194">
        <f t="shared" si="896"/>
        <v>0</v>
      </c>
      <c r="AI555" s="141"/>
      <c r="AJ555" s="20">
        <f t="shared" si="879"/>
        <v>0</v>
      </c>
      <c r="AK555" s="142"/>
      <c r="AL555" s="215">
        <f t="shared" si="880"/>
        <v>1</v>
      </c>
      <c r="AM555" s="194">
        <f t="shared" si="897"/>
        <v>0</v>
      </c>
      <c r="AN555" s="141"/>
      <c r="AO555" s="143">
        <f t="shared" si="881"/>
        <v>0</v>
      </c>
      <c r="AP555" s="208">
        <f t="shared" si="898"/>
        <v>0</v>
      </c>
      <c r="AQ555" s="11" t="str">
        <f t="shared" si="866"/>
        <v xml:space="preserve"> </v>
      </c>
      <c r="AR555" s="230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5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5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8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2" t="s">
        <v>148</v>
      </c>
      <c r="F556" s="302"/>
      <c r="G556" s="67"/>
      <c r="H556" s="72"/>
      <c r="I556" s="27"/>
      <c r="J556" s="195">
        <f>27%</f>
        <v>0.27</v>
      </c>
      <c r="K556" s="214">
        <f t="shared" si="892"/>
        <v>0</v>
      </c>
      <c r="L556" s="20">
        <f t="shared" si="869"/>
        <v>0</v>
      </c>
      <c r="M556" s="73">
        <f t="shared" si="870"/>
        <v>0</v>
      </c>
      <c r="N556" s="215">
        <f>100%</f>
        <v>1</v>
      </c>
      <c r="O556" s="194">
        <f t="shared" si="893"/>
        <v>0</v>
      </c>
      <c r="P556" s="141"/>
      <c r="Q556" s="20">
        <f t="shared" si="871"/>
        <v>0</v>
      </c>
      <c r="R556" s="142"/>
      <c r="S556" s="215">
        <f>100%</f>
        <v>1</v>
      </c>
      <c r="T556" s="194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5">
        <f t="shared" si="875"/>
        <v>0.27</v>
      </c>
      <c r="AD556" s="214">
        <f t="shared" si="895"/>
        <v>0</v>
      </c>
      <c r="AE556" s="20">
        <f t="shared" si="876"/>
        <v>0</v>
      </c>
      <c r="AF556" s="21">
        <f t="shared" si="877"/>
        <v>0</v>
      </c>
      <c r="AG556" s="215">
        <f t="shared" si="878"/>
        <v>1</v>
      </c>
      <c r="AH556" s="194">
        <f t="shared" si="896"/>
        <v>0</v>
      </c>
      <c r="AI556" s="141"/>
      <c r="AJ556" s="20">
        <f t="shared" si="879"/>
        <v>0</v>
      </c>
      <c r="AK556" s="142"/>
      <c r="AL556" s="215">
        <f t="shared" si="880"/>
        <v>1</v>
      </c>
      <c r="AM556" s="194">
        <f t="shared" si="897"/>
        <v>0</v>
      </c>
      <c r="AN556" s="141"/>
      <c r="AO556" s="143">
        <f t="shared" si="881"/>
        <v>0</v>
      </c>
      <c r="AP556" s="208">
        <f t="shared" si="898"/>
        <v>0</v>
      </c>
      <c r="AQ556" s="11" t="str">
        <f t="shared" si="866"/>
        <v xml:space="preserve"> </v>
      </c>
      <c r="AR556" s="230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5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5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8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2" t="s">
        <v>148</v>
      </c>
      <c r="F557" s="302"/>
      <c r="G557" s="67"/>
      <c r="H557" s="72"/>
      <c r="I557" s="27"/>
      <c r="J557" s="195">
        <f>27%</f>
        <v>0.27</v>
      </c>
      <c r="K557" s="214">
        <f t="shared" si="892"/>
        <v>0</v>
      </c>
      <c r="L557" s="20">
        <f t="shared" si="869"/>
        <v>0</v>
      </c>
      <c r="M557" s="73">
        <f t="shared" si="870"/>
        <v>0</v>
      </c>
      <c r="N557" s="215">
        <f>100%</f>
        <v>1</v>
      </c>
      <c r="O557" s="194">
        <f t="shared" si="893"/>
        <v>0</v>
      </c>
      <c r="P557" s="141"/>
      <c r="Q557" s="20">
        <f t="shared" si="871"/>
        <v>0</v>
      </c>
      <c r="R557" s="142"/>
      <c r="S557" s="215">
        <f>100%</f>
        <v>1</v>
      </c>
      <c r="T557" s="194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5">
        <f t="shared" si="875"/>
        <v>0.27</v>
      </c>
      <c r="AD557" s="214">
        <f t="shared" si="895"/>
        <v>0</v>
      </c>
      <c r="AE557" s="20">
        <f t="shared" si="876"/>
        <v>0</v>
      </c>
      <c r="AF557" s="21">
        <f t="shared" si="877"/>
        <v>0</v>
      </c>
      <c r="AG557" s="215">
        <f t="shared" si="878"/>
        <v>1</v>
      </c>
      <c r="AH557" s="194">
        <f t="shared" si="896"/>
        <v>0</v>
      </c>
      <c r="AI557" s="141"/>
      <c r="AJ557" s="20">
        <f t="shared" si="879"/>
        <v>0</v>
      </c>
      <c r="AK557" s="142"/>
      <c r="AL557" s="215">
        <f t="shared" si="880"/>
        <v>1</v>
      </c>
      <c r="AM557" s="194">
        <f t="shared" si="897"/>
        <v>0</v>
      </c>
      <c r="AN557" s="141"/>
      <c r="AO557" s="143">
        <f t="shared" si="881"/>
        <v>0</v>
      </c>
      <c r="AP557" s="208">
        <f t="shared" si="898"/>
        <v>0</v>
      </c>
      <c r="AQ557" s="11" t="str">
        <f t="shared" si="866"/>
        <v xml:space="preserve"> </v>
      </c>
      <c r="AR557" s="230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5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5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8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2" t="s">
        <v>148</v>
      </c>
      <c r="F558" s="302"/>
      <c r="G558" s="67"/>
      <c r="H558" s="72"/>
      <c r="I558" s="27"/>
      <c r="J558" s="195">
        <f>27%</f>
        <v>0.27</v>
      </c>
      <c r="K558" s="214">
        <f t="shared" si="892"/>
        <v>0</v>
      </c>
      <c r="L558" s="20">
        <f t="shared" si="869"/>
        <v>0</v>
      </c>
      <c r="M558" s="73">
        <f t="shared" si="870"/>
        <v>0</v>
      </c>
      <c r="N558" s="215">
        <f>100%</f>
        <v>1</v>
      </c>
      <c r="O558" s="194">
        <f t="shared" si="893"/>
        <v>0</v>
      </c>
      <c r="P558" s="141"/>
      <c r="Q558" s="20">
        <f t="shared" si="871"/>
        <v>0</v>
      </c>
      <c r="R558" s="142"/>
      <c r="S558" s="215">
        <f>100%</f>
        <v>1</v>
      </c>
      <c r="T558" s="194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5">
        <f t="shared" si="875"/>
        <v>0.27</v>
      </c>
      <c r="AD558" s="214">
        <f t="shared" si="895"/>
        <v>0</v>
      </c>
      <c r="AE558" s="20">
        <f t="shared" si="876"/>
        <v>0</v>
      </c>
      <c r="AF558" s="21">
        <f t="shared" si="877"/>
        <v>0</v>
      </c>
      <c r="AG558" s="215">
        <f t="shared" si="878"/>
        <v>1</v>
      </c>
      <c r="AH558" s="194">
        <f t="shared" si="896"/>
        <v>0</v>
      </c>
      <c r="AI558" s="141"/>
      <c r="AJ558" s="20">
        <f t="shared" si="879"/>
        <v>0</v>
      </c>
      <c r="AK558" s="142"/>
      <c r="AL558" s="215">
        <f t="shared" si="880"/>
        <v>1</v>
      </c>
      <c r="AM558" s="194">
        <f t="shared" si="897"/>
        <v>0</v>
      </c>
      <c r="AN558" s="141"/>
      <c r="AO558" s="143">
        <f t="shared" si="881"/>
        <v>0</v>
      </c>
      <c r="AP558" s="208">
        <f t="shared" si="898"/>
        <v>0</v>
      </c>
      <c r="AQ558" s="11" t="str">
        <f t="shared" si="866"/>
        <v xml:space="preserve"> </v>
      </c>
      <c r="AR558" s="230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5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5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8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2" t="s">
        <v>148</v>
      </c>
      <c r="F559" s="302"/>
      <c r="G559" s="67"/>
      <c r="H559" s="72"/>
      <c r="I559" s="27"/>
      <c r="J559" s="195">
        <f>27%</f>
        <v>0.27</v>
      </c>
      <c r="K559" s="214">
        <f t="shared" si="892"/>
        <v>0</v>
      </c>
      <c r="L559" s="20">
        <f t="shared" si="869"/>
        <v>0</v>
      </c>
      <c r="M559" s="73">
        <f t="shared" si="870"/>
        <v>0</v>
      </c>
      <c r="N559" s="215">
        <f>100%</f>
        <v>1</v>
      </c>
      <c r="O559" s="194">
        <f t="shared" si="893"/>
        <v>0</v>
      </c>
      <c r="P559" s="141"/>
      <c r="Q559" s="20">
        <f t="shared" si="871"/>
        <v>0</v>
      </c>
      <c r="R559" s="142"/>
      <c r="S559" s="215">
        <f>100%</f>
        <v>1</v>
      </c>
      <c r="T559" s="194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5">
        <f t="shared" si="875"/>
        <v>0.27</v>
      </c>
      <c r="AD559" s="214">
        <f t="shared" si="895"/>
        <v>0</v>
      </c>
      <c r="AE559" s="20">
        <f t="shared" si="876"/>
        <v>0</v>
      </c>
      <c r="AF559" s="21">
        <f t="shared" si="877"/>
        <v>0</v>
      </c>
      <c r="AG559" s="215">
        <f t="shared" si="878"/>
        <v>1</v>
      </c>
      <c r="AH559" s="194">
        <f t="shared" si="896"/>
        <v>0</v>
      </c>
      <c r="AI559" s="141"/>
      <c r="AJ559" s="20">
        <f t="shared" si="879"/>
        <v>0</v>
      </c>
      <c r="AK559" s="142"/>
      <c r="AL559" s="215">
        <f t="shared" si="880"/>
        <v>1</v>
      </c>
      <c r="AM559" s="194">
        <f t="shared" si="897"/>
        <v>0</v>
      </c>
      <c r="AN559" s="141"/>
      <c r="AO559" s="143">
        <f t="shared" si="881"/>
        <v>0</v>
      </c>
      <c r="AP559" s="208">
        <f>AH559-O559</f>
        <v>0</v>
      </c>
      <c r="AQ559" s="11" t="str">
        <f t="shared" si="866"/>
        <v xml:space="preserve"> </v>
      </c>
      <c r="AR559" s="230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5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5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8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306" t="s">
        <v>31</v>
      </c>
      <c r="E560" s="307"/>
      <c r="F560" s="308"/>
      <c r="G560" s="65"/>
      <c r="H560" s="70"/>
      <c r="I560" s="26"/>
      <c r="J560" s="26"/>
      <c r="K560" s="133"/>
      <c r="L560" s="5"/>
      <c r="M560" s="71">
        <f>O560+Q560</f>
        <v>0</v>
      </c>
      <c r="N560" s="216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6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6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6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10"/>
      <c r="AQ560" s="53" t="str">
        <f t="shared" si="866"/>
        <v xml:space="preserve"> </v>
      </c>
      <c r="AR560" s="231"/>
      <c r="AS560" s="23"/>
      <c r="AT560" s="26"/>
      <c r="AU560" s="26"/>
      <c r="AV560" s="5"/>
      <c r="AW560" s="6">
        <f>AY560+BA560</f>
        <v>0</v>
      </c>
      <c r="AX560" s="216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6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10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2" t="s">
        <v>148</v>
      </c>
      <c r="F561" s="302"/>
      <c r="G561" s="67"/>
      <c r="H561" s="72"/>
      <c r="I561" s="27"/>
      <c r="J561" s="195">
        <f>27%</f>
        <v>0.27</v>
      </c>
      <c r="K561" s="214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5">
        <f>100%</f>
        <v>1</v>
      </c>
      <c r="O561" s="194">
        <f>ROUND((M561*N561),0)</f>
        <v>0</v>
      </c>
      <c r="P561" s="151"/>
      <c r="Q561" s="20">
        <f t="shared" ref="Q561:Q580" si="905">M561-O561</f>
        <v>0</v>
      </c>
      <c r="R561" s="143"/>
      <c r="S561" s="215">
        <f>100%</f>
        <v>1</v>
      </c>
      <c r="T561" s="194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5">
        <f t="shared" ref="AC561:AC580" si="909">J561</f>
        <v>0.27</v>
      </c>
      <c r="AD561" s="214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5">
        <f t="shared" ref="AG561:AG580" si="912">N561</f>
        <v>1</v>
      </c>
      <c r="AH561" s="194">
        <f>ROUND((AF561*AG561),0)</f>
        <v>0</v>
      </c>
      <c r="AI561" s="151"/>
      <c r="AJ561" s="20">
        <f t="shared" ref="AJ561:AJ580" si="913">AF561-AH561</f>
        <v>0</v>
      </c>
      <c r="AK561" s="143"/>
      <c r="AL561" s="215">
        <f t="shared" ref="AL561:AL580" si="914">S561</f>
        <v>1</v>
      </c>
      <c r="AM561" s="194">
        <f>ROUND((AL561*AH561),0)</f>
        <v>0</v>
      </c>
      <c r="AN561" s="151"/>
      <c r="AO561" s="143">
        <f t="shared" ref="AO561:AO580" si="915">AH561-AM561</f>
        <v>0</v>
      </c>
      <c r="AP561" s="208">
        <f>AH561-O561</f>
        <v>0</v>
      </c>
      <c r="AQ561" s="53" t="str">
        <f t="shared" si="866"/>
        <v xml:space="preserve"> </v>
      </c>
      <c r="AR561" s="231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5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5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8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2" t="s">
        <v>148</v>
      </c>
      <c r="F562" s="302"/>
      <c r="G562" s="67"/>
      <c r="H562" s="72"/>
      <c r="I562" s="27"/>
      <c r="J562" s="195">
        <f>27%</f>
        <v>0.27</v>
      </c>
      <c r="K562" s="214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5">
        <f>100%</f>
        <v>1</v>
      </c>
      <c r="O562" s="194">
        <f t="shared" ref="O562:O580" si="927">ROUND((M562*N562),0)</f>
        <v>0</v>
      </c>
      <c r="P562" s="151"/>
      <c r="Q562" s="20">
        <f t="shared" si="905"/>
        <v>0</v>
      </c>
      <c r="R562" s="143"/>
      <c r="S562" s="215">
        <f>100%</f>
        <v>1</v>
      </c>
      <c r="T562" s="194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5">
        <f t="shared" si="909"/>
        <v>0.27</v>
      </c>
      <c r="AD562" s="214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5">
        <f t="shared" si="912"/>
        <v>1</v>
      </c>
      <c r="AH562" s="194">
        <f t="shared" ref="AH562:AH580" si="930">ROUND((AF562*AG562),0)</f>
        <v>0</v>
      </c>
      <c r="AI562" s="151"/>
      <c r="AJ562" s="20">
        <f t="shared" si="913"/>
        <v>0</v>
      </c>
      <c r="AK562" s="143"/>
      <c r="AL562" s="215">
        <f t="shared" si="914"/>
        <v>1</v>
      </c>
      <c r="AM562" s="194">
        <f t="shared" ref="AM562:AM580" si="931">ROUND((AL562*AH562),0)</f>
        <v>0</v>
      </c>
      <c r="AN562" s="151"/>
      <c r="AO562" s="143">
        <f t="shared" si="915"/>
        <v>0</v>
      </c>
      <c r="AP562" s="208">
        <f t="shared" ref="AP562:AP579" si="932">AH562-O562</f>
        <v>0</v>
      </c>
      <c r="AQ562" s="53" t="str">
        <f t="shared" si="866"/>
        <v xml:space="preserve"> </v>
      </c>
      <c r="AR562" s="231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5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5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8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2" t="s">
        <v>148</v>
      </c>
      <c r="F563" s="302"/>
      <c r="G563" s="67"/>
      <c r="H563" s="72"/>
      <c r="I563" s="27"/>
      <c r="J563" s="195">
        <f>27%</f>
        <v>0.27</v>
      </c>
      <c r="K563" s="214">
        <f t="shared" si="926"/>
        <v>0</v>
      </c>
      <c r="L563" s="20">
        <f t="shared" si="903"/>
        <v>0</v>
      </c>
      <c r="M563" s="73">
        <f t="shared" si="904"/>
        <v>0</v>
      </c>
      <c r="N563" s="215">
        <f>100%</f>
        <v>1</v>
      </c>
      <c r="O563" s="194">
        <f t="shared" si="927"/>
        <v>0</v>
      </c>
      <c r="P563" s="151"/>
      <c r="Q563" s="20">
        <f t="shared" si="905"/>
        <v>0</v>
      </c>
      <c r="R563" s="143"/>
      <c r="S563" s="215">
        <f>100%</f>
        <v>1</v>
      </c>
      <c r="T563" s="194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5">
        <f t="shared" si="909"/>
        <v>0.27</v>
      </c>
      <c r="AD563" s="214">
        <f t="shared" si="929"/>
        <v>0</v>
      </c>
      <c r="AE563" s="20">
        <f t="shared" si="910"/>
        <v>0</v>
      </c>
      <c r="AF563" s="21">
        <f t="shared" si="911"/>
        <v>0</v>
      </c>
      <c r="AG563" s="215">
        <f t="shared" si="912"/>
        <v>1</v>
      </c>
      <c r="AH563" s="194">
        <f t="shared" si="930"/>
        <v>0</v>
      </c>
      <c r="AI563" s="151"/>
      <c r="AJ563" s="20">
        <f t="shared" si="913"/>
        <v>0</v>
      </c>
      <c r="AK563" s="143"/>
      <c r="AL563" s="215">
        <f t="shared" si="914"/>
        <v>1</v>
      </c>
      <c r="AM563" s="194">
        <f t="shared" si="931"/>
        <v>0</v>
      </c>
      <c r="AN563" s="151"/>
      <c r="AO563" s="143">
        <f t="shared" si="915"/>
        <v>0</v>
      </c>
      <c r="AP563" s="208">
        <f t="shared" si="932"/>
        <v>0</v>
      </c>
      <c r="AQ563" s="53" t="str">
        <f t="shared" si="866"/>
        <v xml:space="preserve"> </v>
      </c>
      <c r="AR563" s="231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5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5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8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2" t="s">
        <v>148</v>
      </c>
      <c r="F564" s="302"/>
      <c r="G564" s="67"/>
      <c r="H564" s="72"/>
      <c r="I564" s="27"/>
      <c r="J564" s="195">
        <f>27%</f>
        <v>0.27</v>
      </c>
      <c r="K564" s="214">
        <f t="shared" si="926"/>
        <v>0</v>
      </c>
      <c r="L564" s="20">
        <f t="shared" si="903"/>
        <v>0</v>
      </c>
      <c r="M564" s="73">
        <f t="shared" si="904"/>
        <v>0</v>
      </c>
      <c r="N564" s="215">
        <f>100%</f>
        <v>1</v>
      </c>
      <c r="O564" s="194">
        <f t="shared" si="927"/>
        <v>0</v>
      </c>
      <c r="P564" s="151"/>
      <c r="Q564" s="20">
        <f t="shared" si="905"/>
        <v>0</v>
      </c>
      <c r="R564" s="143"/>
      <c r="S564" s="215">
        <f>100%</f>
        <v>1</v>
      </c>
      <c r="T564" s="194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5">
        <f t="shared" si="909"/>
        <v>0.27</v>
      </c>
      <c r="AD564" s="214">
        <f t="shared" si="929"/>
        <v>0</v>
      </c>
      <c r="AE564" s="20">
        <f t="shared" si="910"/>
        <v>0</v>
      </c>
      <c r="AF564" s="21">
        <f t="shared" si="911"/>
        <v>0</v>
      </c>
      <c r="AG564" s="215">
        <f t="shared" si="912"/>
        <v>1</v>
      </c>
      <c r="AH564" s="194">
        <f t="shared" si="930"/>
        <v>0</v>
      </c>
      <c r="AI564" s="151"/>
      <c r="AJ564" s="20">
        <f t="shared" si="913"/>
        <v>0</v>
      </c>
      <c r="AK564" s="143"/>
      <c r="AL564" s="215">
        <f t="shared" si="914"/>
        <v>1</v>
      </c>
      <c r="AM564" s="194">
        <f t="shared" si="931"/>
        <v>0</v>
      </c>
      <c r="AN564" s="151"/>
      <c r="AO564" s="143">
        <f t="shared" si="915"/>
        <v>0</v>
      </c>
      <c r="AP564" s="208">
        <f t="shared" si="932"/>
        <v>0</v>
      </c>
      <c r="AQ564" s="53" t="str">
        <f t="shared" si="866"/>
        <v xml:space="preserve"> </v>
      </c>
      <c r="AR564" s="231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5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5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8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2" t="s">
        <v>148</v>
      </c>
      <c r="F565" s="302"/>
      <c r="G565" s="67"/>
      <c r="H565" s="72"/>
      <c r="I565" s="27"/>
      <c r="J565" s="195">
        <f>27%</f>
        <v>0.27</v>
      </c>
      <c r="K565" s="214">
        <f t="shared" si="926"/>
        <v>0</v>
      </c>
      <c r="L565" s="20">
        <f t="shared" si="903"/>
        <v>0</v>
      </c>
      <c r="M565" s="73">
        <f t="shared" si="904"/>
        <v>0</v>
      </c>
      <c r="N565" s="215">
        <f>100%</f>
        <v>1</v>
      </c>
      <c r="O565" s="194">
        <f t="shared" si="927"/>
        <v>0</v>
      </c>
      <c r="P565" s="151"/>
      <c r="Q565" s="20">
        <f t="shared" si="905"/>
        <v>0</v>
      </c>
      <c r="R565" s="143"/>
      <c r="S565" s="215">
        <f>100%</f>
        <v>1</v>
      </c>
      <c r="T565" s="194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5">
        <f t="shared" si="909"/>
        <v>0.27</v>
      </c>
      <c r="AD565" s="214">
        <f t="shared" si="929"/>
        <v>0</v>
      </c>
      <c r="AE565" s="20">
        <f t="shared" si="910"/>
        <v>0</v>
      </c>
      <c r="AF565" s="21">
        <f t="shared" si="911"/>
        <v>0</v>
      </c>
      <c r="AG565" s="215">
        <f t="shared" si="912"/>
        <v>1</v>
      </c>
      <c r="AH565" s="194">
        <f t="shared" si="930"/>
        <v>0</v>
      </c>
      <c r="AI565" s="151"/>
      <c r="AJ565" s="20">
        <f t="shared" si="913"/>
        <v>0</v>
      </c>
      <c r="AK565" s="143"/>
      <c r="AL565" s="215">
        <f t="shared" si="914"/>
        <v>1</v>
      </c>
      <c r="AM565" s="194">
        <f t="shared" si="931"/>
        <v>0</v>
      </c>
      <c r="AN565" s="151"/>
      <c r="AO565" s="143">
        <f t="shared" si="915"/>
        <v>0</v>
      </c>
      <c r="AP565" s="208">
        <f t="shared" si="932"/>
        <v>0</v>
      </c>
      <c r="AQ565" s="53" t="str">
        <f t="shared" si="866"/>
        <v xml:space="preserve"> </v>
      </c>
      <c r="AR565" s="231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5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5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8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2" t="s">
        <v>148</v>
      </c>
      <c r="F566" s="302"/>
      <c r="G566" s="67"/>
      <c r="H566" s="72"/>
      <c r="I566" s="27"/>
      <c r="J566" s="195">
        <f>27%</f>
        <v>0.27</v>
      </c>
      <c r="K566" s="214">
        <f t="shared" si="926"/>
        <v>0</v>
      </c>
      <c r="L566" s="20">
        <f t="shared" si="903"/>
        <v>0</v>
      </c>
      <c r="M566" s="73">
        <f t="shared" si="904"/>
        <v>0</v>
      </c>
      <c r="N566" s="215">
        <f>100%</f>
        <v>1</v>
      </c>
      <c r="O566" s="194">
        <f t="shared" si="927"/>
        <v>0</v>
      </c>
      <c r="P566" s="151"/>
      <c r="Q566" s="20">
        <f t="shared" si="905"/>
        <v>0</v>
      </c>
      <c r="R566" s="143"/>
      <c r="S566" s="215">
        <f>100%</f>
        <v>1</v>
      </c>
      <c r="T566" s="194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5">
        <f t="shared" si="909"/>
        <v>0.27</v>
      </c>
      <c r="AD566" s="214">
        <f t="shared" si="929"/>
        <v>0</v>
      </c>
      <c r="AE566" s="20">
        <f t="shared" si="910"/>
        <v>0</v>
      </c>
      <c r="AF566" s="21">
        <f t="shared" si="911"/>
        <v>0</v>
      </c>
      <c r="AG566" s="215">
        <f t="shared" si="912"/>
        <v>1</v>
      </c>
      <c r="AH566" s="194">
        <f t="shared" si="930"/>
        <v>0</v>
      </c>
      <c r="AI566" s="151"/>
      <c r="AJ566" s="20">
        <f t="shared" si="913"/>
        <v>0</v>
      </c>
      <c r="AK566" s="143"/>
      <c r="AL566" s="215">
        <f t="shared" si="914"/>
        <v>1</v>
      </c>
      <c r="AM566" s="194">
        <f t="shared" si="931"/>
        <v>0</v>
      </c>
      <c r="AN566" s="151"/>
      <c r="AO566" s="143">
        <f t="shared" si="915"/>
        <v>0</v>
      </c>
      <c r="AP566" s="208">
        <f t="shared" si="932"/>
        <v>0</v>
      </c>
      <c r="AQ566" s="53" t="str">
        <f t="shared" si="866"/>
        <v xml:space="preserve"> </v>
      </c>
      <c r="AR566" s="231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5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5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8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2" t="s">
        <v>148</v>
      </c>
      <c r="F567" s="302"/>
      <c r="G567" s="67"/>
      <c r="H567" s="72"/>
      <c r="I567" s="27"/>
      <c r="J567" s="195">
        <f>27%</f>
        <v>0.27</v>
      </c>
      <c r="K567" s="214">
        <f t="shared" si="926"/>
        <v>0</v>
      </c>
      <c r="L567" s="20">
        <f t="shared" si="903"/>
        <v>0</v>
      </c>
      <c r="M567" s="73">
        <f t="shared" si="904"/>
        <v>0</v>
      </c>
      <c r="N567" s="215">
        <f>100%</f>
        <v>1</v>
      </c>
      <c r="O567" s="194">
        <f t="shared" si="927"/>
        <v>0</v>
      </c>
      <c r="P567" s="151"/>
      <c r="Q567" s="20">
        <f t="shared" si="905"/>
        <v>0</v>
      </c>
      <c r="R567" s="143"/>
      <c r="S567" s="215">
        <f>100%</f>
        <v>1</v>
      </c>
      <c r="T567" s="194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5">
        <f t="shared" si="909"/>
        <v>0.27</v>
      </c>
      <c r="AD567" s="214">
        <f t="shared" si="929"/>
        <v>0</v>
      </c>
      <c r="AE567" s="20">
        <f t="shared" si="910"/>
        <v>0</v>
      </c>
      <c r="AF567" s="21">
        <f t="shared" si="911"/>
        <v>0</v>
      </c>
      <c r="AG567" s="215">
        <f t="shared" si="912"/>
        <v>1</v>
      </c>
      <c r="AH567" s="194">
        <f t="shared" si="930"/>
        <v>0</v>
      </c>
      <c r="AI567" s="151"/>
      <c r="AJ567" s="20">
        <f t="shared" si="913"/>
        <v>0</v>
      </c>
      <c r="AK567" s="143"/>
      <c r="AL567" s="215">
        <f t="shared" si="914"/>
        <v>1</v>
      </c>
      <c r="AM567" s="194">
        <f t="shared" si="931"/>
        <v>0</v>
      </c>
      <c r="AN567" s="151"/>
      <c r="AO567" s="143">
        <f t="shared" si="915"/>
        <v>0</v>
      </c>
      <c r="AP567" s="208">
        <f t="shared" si="932"/>
        <v>0</v>
      </c>
      <c r="AQ567" s="53" t="str">
        <f t="shared" si="866"/>
        <v xml:space="preserve"> </v>
      </c>
      <c r="AR567" s="231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5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5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8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2" t="s">
        <v>148</v>
      </c>
      <c r="F568" s="302"/>
      <c r="G568" s="67"/>
      <c r="H568" s="72"/>
      <c r="I568" s="27"/>
      <c r="J568" s="195">
        <f>27%</f>
        <v>0.27</v>
      </c>
      <c r="K568" s="214">
        <f t="shared" si="926"/>
        <v>0</v>
      </c>
      <c r="L568" s="20">
        <f t="shared" si="903"/>
        <v>0</v>
      </c>
      <c r="M568" s="73">
        <f t="shared" si="904"/>
        <v>0</v>
      </c>
      <c r="N568" s="215">
        <f>100%</f>
        <v>1</v>
      </c>
      <c r="O568" s="194">
        <f t="shared" si="927"/>
        <v>0</v>
      </c>
      <c r="P568" s="151"/>
      <c r="Q568" s="20">
        <f t="shared" si="905"/>
        <v>0</v>
      </c>
      <c r="R568" s="143"/>
      <c r="S568" s="215">
        <f>100%</f>
        <v>1</v>
      </c>
      <c r="T568" s="194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5">
        <f t="shared" si="909"/>
        <v>0.27</v>
      </c>
      <c r="AD568" s="214">
        <f t="shared" si="929"/>
        <v>0</v>
      </c>
      <c r="AE568" s="20">
        <f t="shared" si="910"/>
        <v>0</v>
      </c>
      <c r="AF568" s="21">
        <f t="shared" si="911"/>
        <v>0</v>
      </c>
      <c r="AG568" s="215">
        <f t="shared" si="912"/>
        <v>1</v>
      </c>
      <c r="AH568" s="194">
        <f t="shared" si="930"/>
        <v>0</v>
      </c>
      <c r="AI568" s="151"/>
      <c r="AJ568" s="20">
        <f t="shared" si="913"/>
        <v>0</v>
      </c>
      <c r="AK568" s="143"/>
      <c r="AL568" s="215">
        <f t="shared" si="914"/>
        <v>1</v>
      </c>
      <c r="AM568" s="194">
        <f t="shared" si="931"/>
        <v>0</v>
      </c>
      <c r="AN568" s="151"/>
      <c r="AO568" s="143">
        <f t="shared" si="915"/>
        <v>0</v>
      </c>
      <c r="AP568" s="208">
        <f t="shared" si="932"/>
        <v>0</v>
      </c>
      <c r="AQ568" s="53" t="str">
        <f t="shared" si="866"/>
        <v xml:space="preserve"> </v>
      </c>
      <c r="AR568" s="231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5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5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8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2" t="s">
        <v>148</v>
      </c>
      <c r="F569" s="302"/>
      <c r="G569" s="67"/>
      <c r="H569" s="72"/>
      <c r="I569" s="27"/>
      <c r="J569" s="195">
        <f>27%</f>
        <v>0.27</v>
      </c>
      <c r="K569" s="214">
        <f t="shared" si="926"/>
        <v>0</v>
      </c>
      <c r="L569" s="20">
        <f t="shared" si="903"/>
        <v>0</v>
      </c>
      <c r="M569" s="73">
        <f t="shared" si="904"/>
        <v>0</v>
      </c>
      <c r="N569" s="215">
        <f>100%</f>
        <v>1</v>
      </c>
      <c r="O569" s="194">
        <f t="shared" si="927"/>
        <v>0</v>
      </c>
      <c r="P569" s="151"/>
      <c r="Q569" s="20">
        <f t="shared" si="905"/>
        <v>0</v>
      </c>
      <c r="R569" s="143"/>
      <c r="S569" s="215">
        <f>100%</f>
        <v>1</v>
      </c>
      <c r="T569" s="194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5">
        <f t="shared" si="909"/>
        <v>0.27</v>
      </c>
      <c r="AD569" s="214">
        <f t="shared" si="929"/>
        <v>0</v>
      </c>
      <c r="AE569" s="20">
        <f t="shared" si="910"/>
        <v>0</v>
      </c>
      <c r="AF569" s="21">
        <f t="shared" si="911"/>
        <v>0</v>
      </c>
      <c r="AG569" s="215">
        <f t="shared" si="912"/>
        <v>1</v>
      </c>
      <c r="AH569" s="194">
        <f t="shared" si="930"/>
        <v>0</v>
      </c>
      <c r="AI569" s="151"/>
      <c r="AJ569" s="20">
        <f t="shared" si="913"/>
        <v>0</v>
      </c>
      <c r="AK569" s="143"/>
      <c r="AL569" s="215">
        <f t="shared" si="914"/>
        <v>1</v>
      </c>
      <c r="AM569" s="194">
        <f t="shared" si="931"/>
        <v>0</v>
      </c>
      <c r="AN569" s="151"/>
      <c r="AO569" s="143">
        <f t="shared" si="915"/>
        <v>0</v>
      </c>
      <c r="AP569" s="208">
        <f t="shared" si="932"/>
        <v>0</v>
      </c>
      <c r="AQ569" s="53" t="str">
        <f t="shared" si="866"/>
        <v xml:space="preserve"> </v>
      </c>
      <c r="AR569" s="231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5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5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8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2" t="s">
        <v>148</v>
      </c>
      <c r="F570" s="302"/>
      <c r="G570" s="67"/>
      <c r="H570" s="72"/>
      <c r="I570" s="27"/>
      <c r="J570" s="195">
        <f>27%</f>
        <v>0.27</v>
      </c>
      <c r="K570" s="214">
        <f t="shared" si="926"/>
        <v>0</v>
      </c>
      <c r="L570" s="20">
        <f t="shared" si="903"/>
        <v>0</v>
      </c>
      <c r="M570" s="73">
        <f t="shared" si="904"/>
        <v>0</v>
      </c>
      <c r="N570" s="215">
        <f>100%</f>
        <v>1</v>
      </c>
      <c r="O570" s="194">
        <f t="shared" si="927"/>
        <v>0</v>
      </c>
      <c r="P570" s="151"/>
      <c r="Q570" s="20">
        <f t="shared" si="905"/>
        <v>0</v>
      </c>
      <c r="R570" s="143"/>
      <c r="S570" s="215">
        <f>100%</f>
        <v>1</v>
      </c>
      <c r="T570" s="194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5">
        <f t="shared" si="909"/>
        <v>0.27</v>
      </c>
      <c r="AD570" s="214">
        <f t="shared" si="929"/>
        <v>0</v>
      </c>
      <c r="AE570" s="20">
        <f t="shared" si="910"/>
        <v>0</v>
      </c>
      <c r="AF570" s="21">
        <f t="shared" si="911"/>
        <v>0</v>
      </c>
      <c r="AG570" s="215">
        <f t="shared" si="912"/>
        <v>1</v>
      </c>
      <c r="AH570" s="194">
        <f t="shared" si="930"/>
        <v>0</v>
      </c>
      <c r="AI570" s="151"/>
      <c r="AJ570" s="20">
        <f t="shared" si="913"/>
        <v>0</v>
      </c>
      <c r="AK570" s="143"/>
      <c r="AL570" s="215">
        <f t="shared" si="914"/>
        <v>1</v>
      </c>
      <c r="AM570" s="194">
        <f t="shared" si="931"/>
        <v>0</v>
      </c>
      <c r="AN570" s="151"/>
      <c r="AO570" s="143">
        <f t="shared" si="915"/>
        <v>0</v>
      </c>
      <c r="AP570" s="208">
        <f t="shared" si="932"/>
        <v>0</v>
      </c>
      <c r="AQ570" s="53" t="str">
        <f t="shared" si="866"/>
        <v xml:space="preserve"> </v>
      </c>
      <c r="AR570" s="231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5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5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8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2" t="s">
        <v>148</v>
      </c>
      <c r="F571" s="302"/>
      <c r="G571" s="67"/>
      <c r="H571" s="72"/>
      <c r="I571" s="27"/>
      <c r="J571" s="195">
        <f>27%</f>
        <v>0.27</v>
      </c>
      <c r="K571" s="214">
        <f t="shared" si="926"/>
        <v>0</v>
      </c>
      <c r="L571" s="20">
        <f t="shared" si="903"/>
        <v>0</v>
      </c>
      <c r="M571" s="73">
        <f t="shared" si="904"/>
        <v>0</v>
      </c>
      <c r="N571" s="215">
        <f>100%</f>
        <v>1</v>
      </c>
      <c r="O571" s="194">
        <f t="shared" si="927"/>
        <v>0</v>
      </c>
      <c r="P571" s="151"/>
      <c r="Q571" s="20">
        <f t="shared" si="905"/>
        <v>0</v>
      </c>
      <c r="R571" s="143"/>
      <c r="S571" s="215">
        <f>100%</f>
        <v>1</v>
      </c>
      <c r="T571" s="194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5">
        <f t="shared" si="909"/>
        <v>0.27</v>
      </c>
      <c r="AD571" s="214">
        <f t="shared" si="929"/>
        <v>0</v>
      </c>
      <c r="AE571" s="20">
        <f t="shared" si="910"/>
        <v>0</v>
      </c>
      <c r="AF571" s="21">
        <f t="shared" si="911"/>
        <v>0</v>
      </c>
      <c r="AG571" s="215">
        <f t="shared" si="912"/>
        <v>1</v>
      </c>
      <c r="AH571" s="194">
        <f t="shared" si="930"/>
        <v>0</v>
      </c>
      <c r="AI571" s="151"/>
      <c r="AJ571" s="20">
        <f t="shared" si="913"/>
        <v>0</v>
      </c>
      <c r="AK571" s="143"/>
      <c r="AL571" s="215">
        <f t="shared" si="914"/>
        <v>1</v>
      </c>
      <c r="AM571" s="194">
        <f t="shared" si="931"/>
        <v>0</v>
      </c>
      <c r="AN571" s="151"/>
      <c r="AO571" s="143">
        <f t="shared" si="915"/>
        <v>0</v>
      </c>
      <c r="AP571" s="208">
        <f t="shared" si="932"/>
        <v>0</v>
      </c>
      <c r="AQ571" s="53" t="str">
        <f t="shared" si="866"/>
        <v xml:space="preserve"> </v>
      </c>
      <c r="AR571" s="231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5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5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8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2" t="s">
        <v>148</v>
      </c>
      <c r="F572" s="302"/>
      <c r="G572" s="67"/>
      <c r="H572" s="72"/>
      <c r="I572" s="27"/>
      <c r="J572" s="195">
        <f>27%</f>
        <v>0.27</v>
      </c>
      <c r="K572" s="214">
        <f t="shared" si="926"/>
        <v>0</v>
      </c>
      <c r="L572" s="20">
        <f t="shared" si="903"/>
        <v>0</v>
      </c>
      <c r="M572" s="73">
        <f t="shared" si="904"/>
        <v>0</v>
      </c>
      <c r="N572" s="215">
        <f>100%</f>
        <v>1</v>
      </c>
      <c r="O572" s="194">
        <f t="shared" si="927"/>
        <v>0</v>
      </c>
      <c r="P572" s="151"/>
      <c r="Q572" s="20">
        <f t="shared" si="905"/>
        <v>0</v>
      </c>
      <c r="R572" s="143"/>
      <c r="S572" s="215">
        <f>100%</f>
        <v>1</v>
      </c>
      <c r="T572" s="194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5">
        <f t="shared" si="909"/>
        <v>0.27</v>
      </c>
      <c r="AD572" s="214">
        <f t="shared" si="929"/>
        <v>0</v>
      </c>
      <c r="AE572" s="20">
        <f t="shared" si="910"/>
        <v>0</v>
      </c>
      <c r="AF572" s="21">
        <f t="shared" si="911"/>
        <v>0</v>
      </c>
      <c r="AG572" s="215">
        <f t="shared" si="912"/>
        <v>1</v>
      </c>
      <c r="AH572" s="194">
        <f t="shared" si="930"/>
        <v>0</v>
      </c>
      <c r="AI572" s="151"/>
      <c r="AJ572" s="20">
        <f t="shared" si="913"/>
        <v>0</v>
      </c>
      <c r="AK572" s="143"/>
      <c r="AL572" s="215">
        <f t="shared" si="914"/>
        <v>1</v>
      </c>
      <c r="AM572" s="194">
        <f t="shared" si="931"/>
        <v>0</v>
      </c>
      <c r="AN572" s="151"/>
      <c r="AO572" s="143">
        <f t="shared" si="915"/>
        <v>0</v>
      </c>
      <c r="AP572" s="208">
        <f t="shared" si="932"/>
        <v>0</v>
      </c>
      <c r="AQ572" s="53" t="str">
        <f t="shared" si="866"/>
        <v xml:space="preserve"> </v>
      </c>
      <c r="AR572" s="231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5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5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8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2" t="s">
        <v>148</v>
      </c>
      <c r="F573" s="302"/>
      <c r="G573" s="67"/>
      <c r="H573" s="72"/>
      <c r="I573" s="27"/>
      <c r="J573" s="195">
        <f>27%</f>
        <v>0.27</v>
      </c>
      <c r="K573" s="214">
        <f t="shared" si="926"/>
        <v>0</v>
      </c>
      <c r="L573" s="20">
        <f t="shared" si="903"/>
        <v>0</v>
      </c>
      <c r="M573" s="73">
        <f t="shared" si="904"/>
        <v>0</v>
      </c>
      <c r="N573" s="215">
        <f>100%</f>
        <v>1</v>
      </c>
      <c r="O573" s="194">
        <f t="shared" si="927"/>
        <v>0</v>
      </c>
      <c r="P573" s="151"/>
      <c r="Q573" s="20">
        <f t="shared" si="905"/>
        <v>0</v>
      </c>
      <c r="R573" s="143"/>
      <c r="S573" s="215">
        <f>100%</f>
        <v>1</v>
      </c>
      <c r="T573" s="194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5">
        <f t="shared" si="909"/>
        <v>0.27</v>
      </c>
      <c r="AD573" s="214">
        <f t="shared" si="929"/>
        <v>0</v>
      </c>
      <c r="AE573" s="20">
        <f t="shared" si="910"/>
        <v>0</v>
      </c>
      <c r="AF573" s="21">
        <f t="shared" si="911"/>
        <v>0</v>
      </c>
      <c r="AG573" s="215">
        <f t="shared" si="912"/>
        <v>1</v>
      </c>
      <c r="AH573" s="194">
        <f t="shared" si="930"/>
        <v>0</v>
      </c>
      <c r="AI573" s="151"/>
      <c r="AJ573" s="20">
        <f t="shared" si="913"/>
        <v>0</v>
      </c>
      <c r="AK573" s="143"/>
      <c r="AL573" s="215">
        <f t="shared" si="914"/>
        <v>1</v>
      </c>
      <c r="AM573" s="194">
        <f t="shared" si="931"/>
        <v>0</v>
      </c>
      <c r="AN573" s="151"/>
      <c r="AO573" s="143">
        <f t="shared" si="915"/>
        <v>0</v>
      </c>
      <c r="AP573" s="208">
        <f t="shared" si="932"/>
        <v>0</v>
      </c>
      <c r="AQ573" s="53" t="str">
        <f t="shared" si="866"/>
        <v xml:space="preserve"> </v>
      </c>
      <c r="AR573" s="231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5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5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8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2" t="s">
        <v>148</v>
      </c>
      <c r="F574" s="302"/>
      <c r="G574" s="67"/>
      <c r="H574" s="72"/>
      <c r="I574" s="27"/>
      <c r="J574" s="195">
        <f>27%</f>
        <v>0.27</v>
      </c>
      <c r="K574" s="214">
        <f t="shared" si="926"/>
        <v>0</v>
      </c>
      <c r="L574" s="20">
        <f t="shared" si="903"/>
        <v>0</v>
      </c>
      <c r="M574" s="73">
        <f t="shared" si="904"/>
        <v>0</v>
      </c>
      <c r="N574" s="215">
        <f>100%</f>
        <v>1</v>
      </c>
      <c r="O574" s="194">
        <f t="shared" si="927"/>
        <v>0</v>
      </c>
      <c r="P574" s="151"/>
      <c r="Q574" s="20">
        <f t="shared" si="905"/>
        <v>0</v>
      </c>
      <c r="R574" s="143"/>
      <c r="S574" s="215">
        <f>100%</f>
        <v>1</v>
      </c>
      <c r="T574" s="194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5">
        <f t="shared" si="909"/>
        <v>0.27</v>
      </c>
      <c r="AD574" s="214">
        <f t="shared" si="929"/>
        <v>0</v>
      </c>
      <c r="AE574" s="20">
        <f t="shared" si="910"/>
        <v>0</v>
      </c>
      <c r="AF574" s="21">
        <f t="shared" si="911"/>
        <v>0</v>
      </c>
      <c r="AG574" s="215">
        <f t="shared" si="912"/>
        <v>1</v>
      </c>
      <c r="AH574" s="194">
        <f t="shared" si="930"/>
        <v>0</v>
      </c>
      <c r="AI574" s="151"/>
      <c r="AJ574" s="20">
        <f t="shared" si="913"/>
        <v>0</v>
      </c>
      <c r="AK574" s="143"/>
      <c r="AL574" s="215">
        <f t="shared" si="914"/>
        <v>1</v>
      </c>
      <c r="AM574" s="194">
        <f t="shared" si="931"/>
        <v>0</v>
      </c>
      <c r="AN574" s="151"/>
      <c r="AO574" s="143">
        <f t="shared" si="915"/>
        <v>0</v>
      </c>
      <c r="AP574" s="208">
        <f t="shared" si="932"/>
        <v>0</v>
      </c>
      <c r="AQ574" s="53" t="str">
        <f t="shared" si="866"/>
        <v xml:space="preserve"> </v>
      </c>
      <c r="AR574" s="231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5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5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8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2" t="s">
        <v>148</v>
      </c>
      <c r="F575" s="302"/>
      <c r="G575" s="67"/>
      <c r="H575" s="72"/>
      <c r="I575" s="27"/>
      <c r="J575" s="195">
        <f>27%</f>
        <v>0.27</v>
      </c>
      <c r="K575" s="214">
        <f t="shared" si="926"/>
        <v>0</v>
      </c>
      <c r="L575" s="20">
        <f t="shared" si="903"/>
        <v>0</v>
      </c>
      <c r="M575" s="73">
        <f t="shared" si="904"/>
        <v>0</v>
      </c>
      <c r="N575" s="215">
        <f>100%</f>
        <v>1</v>
      </c>
      <c r="O575" s="194">
        <f t="shared" si="927"/>
        <v>0</v>
      </c>
      <c r="P575" s="151"/>
      <c r="Q575" s="20">
        <f t="shared" si="905"/>
        <v>0</v>
      </c>
      <c r="R575" s="143"/>
      <c r="S575" s="215">
        <f>100%</f>
        <v>1</v>
      </c>
      <c r="T575" s="194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5">
        <f t="shared" si="909"/>
        <v>0.27</v>
      </c>
      <c r="AD575" s="214">
        <f t="shared" si="929"/>
        <v>0</v>
      </c>
      <c r="AE575" s="20">
        <f t="shared" si="910"/>
        <v>0</v>
      </c>
      <c r="AF575" s="21">
        <f t="shared" si="911"/>
        <v>0</v>
      </c>
      <c r="AG575" s="215">
        <f t="shared" si="912"/>
        <v>1</v>
      </c>
      <c r="AH575" s="194">
        <f t="shared" si="930"/>
        <v>0</v>
      </c>
      <c r="AI575" s="151"/>
      <c r="AJ575" s="20">
        <f t="shared" si="913"/>
        <v>0</v>
      </c>
      <c r="AK575" s="143"/>
      <c r="AL575" s="215">
        <f t="shared" si="914"/>
        <v>1</v>
      </c>
      <c r="AM575" s="194">
        <f t="shared" si="931"/>
        <v>0</v>
      </c>
      <c r="AN575" s="151"/>
      <c r="AO575" s="143">
        <f t="shared" si="915"/>
        <v>0</v>
      </c>
      <c r="AP575" s="208">
        <f t="shared" si="932"/>
        <v>0</v>
      </c>
      <c r="AQ575" s="53" t="str">
        <f t="shared" si="866"/>
        <v xml:space="preserve"> </v>
      </c>
      <c r="AR575" s="231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5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5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8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2" t="s">
        <v>148</v>
      </c>
      <c r="F576" s="302"/>
      <c r="G576" s="67"/>
      <c r="H576" s="72"/>
      <c r="I576" s="27"/>
      <c r="J576" s="195">
        <f>27%</f>
        <v>0.27</v>
      </c>
      <c r="K576" s="214">
        <f t="shared" si="926"/>
        <v>0</v>
      </c>
      <c r="L576" s="20">
        <f t="shared" si="903"/>
        <v>0</v>
      </c>
      <c r="M576" s="73">
        <f t="shared" si="904"/>
        <v>0</v>
      </c>
      <c r="N576" s="215">
        <f>100%</f>
        <v>1</v>
      </c>
      <c r="O576" s="194">
        <f t="shared" si="927"/>
        <v>0</v>
      </c>
      <c r="P576" s="151"/>
      <c r="Q576" s="20">
        <f t="shared" si="905"/>
        <v>0</v>
      </c>
      <c r="R576" s="143"/>
      <c r="S576" s="215">
        <f>100%</f>
        <v>1</v>
      </c>
      <c r="T576" s="194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5">
        <f t="shared" si="909"/>
        <v>0.27</v>
      </c>
      <c r="AD576" s="214">
        <f t="shared" si="929"/>
        <v>0</v>
      </c>
      <c r="AE576" s="20">
        <f t="shared" si="910"/>
        <v>0</v>
      </c>
      <c r="AF576" s="21">
        <f t="shared" si="911"/>
        <v>0</v>
      </c>
      <c r="AG576" s="215">
        <f t="shared" si="912"/>
        <v>1</v>
      </c>
      <c r="AH576" s="194">
        <f t="shared" si="930"/>
        <v>0</v>
      </c>
      <c r="AI576" s="151"/>
      <c r="AJ576" s="20">
        <f t="shared" si="913"/>
        <v>0</v>
      </c>
      <c r="AK576" s="143"/>
      <c r="AL576" s="215">
        <f t="shared" si="914"/>
        <v>1</v>
      </c>
      <c r="AM576" s="194">
        <f t="shared" si="931"/>
        <v>0</v>
      </c>
      <c r="AN576" s="151"/>
      <c r="AO576" s="143">
        <f t="shared" si="915"/>
        <v>0</v>
      </c>
      <c r="AP576" s="208">
        <f t="shared" si="932"/>
        <v>0</v>
      </c>
      <c r="AQ576" s="53" t="str">
        <f t="shared" si="866"/>
        <v xml:space="preserve"> </v>
      </c>
      <c r="AR576" s="231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5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5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8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2" t="s">
        <v>148</v>
      </c>
      <c r="F577" s="302"/>
      <c r="G577" s="67"/>
      <c r="H577" s="72"/>
      <c r="I577" s="27"/>
      <c r="J577" s="195">
        <f>27%</f>
        <v>0.27</v>
      </c>
      <c r="K577" s="214">
        <f t="shared" si="926"/>
        <v>0</v>
      </c>
      <c r="L577" s="20">
        <f t="shared" si="903"/>
        <v>0</v>
      </c>
      <c r="M577" s="73">
        <f t="shared" si="904"/>
        <v>0</v>
      </c>
      <c r="N577" s="215">
        <f>100%</f>
        <v>1</v>
      </c>
      <c r="O577" s="194">
        <f t="shared" si="927"/>
        <v>0</v>
      </c>
      <c r="P577" s="151"/>
      <c r="Q577" s="20">
        <f t="shared" si="905"/>
        <v>0</v>
      </c>
      <c r="R577" s="143"/>
      <c r="S577" s="215">
        <f>100%</f>
        <v>1</v>
      </c>
      <c r="T577" s="194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5">
        <f t="shared" si="909"/>
        <v>0.27</v>
      </c>
      <c r="AD577" s="214">
        <f t="shared" si="929"/>
        <v>0</v>
      </c>
      <c r="AE577" s="20">
        <f t="shared" si="910"/>
        <v>0</v>
      </c>
      <c r="AF577" s="21">
        <f t="shared" si="911"/>
        <v>0</v>
      </c>
      <c r="AG577" s="215">
        <f t="shared" si="912"/>
        <v>1</v>
      </c>
      <c r="AH577" s="194">
        <f t="shared" si="930"/>
        <v>0</v>
      </c>
      <c r="AI577" s="151"/>
      <c r="AJ577" s="20">
        <f t="shared" si="913"/>
        <v>0</v>
      </c>
      <c r="AK577" s="143"/>
      <c r="AL577" s="215">
        <f t="shared" si="914"/>
        <v>1</v>
      </c>
      <c r="AM577" s="194">
        <f t="shared" si="931"/>
        <v>0</v>
      </c>
      <c r="AN577" s="151"/>
      <c r="AO577" s="143">
        <f t="shared" si="915"/>
        <v>0</v>
      </c>
      <c r="AP577" s="208">
        <f t="shared" si="932"/>
        <v>0</v>
      </c>
      <c r="AQ577" s="53" t="str">
        <f t="shared" si="866"/>
        <v xml:space="preserve"> </v>
      </c>
      <c r="AR577" s="231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5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5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8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2" t="s">
        <v>148</v>
      </c>
      <c r="F578" s="302"/>
      <c r="G578" s="67"/>
      <c r="H578" s="72"/>
      <c r="I578" s="27"/>
      <c r="J578" s="195">
        <f>27%</f>
        <v>0.27</v>
      </c>
      <c r="K578" s="214">
        <f t="shared" si="926"/>
        <v>0</v>
      </c>
      <c r="L578" s="20">
        <f t="shared" si="903"/>
        <v>0</v>
      </c>
      <c r="M578" s="73">
        <f t="shared" si="904"/>
        <v>0</v>
      </c>
      <c r="N578" s="215">
        <f>100%</f>
        <v>1</v>
      </c>
      <c r="O578" s="194">
        <f t="shared" si="927"/>
        <v>0</v>
      </c>
      <c r="P578" s="151"/>
      <c r="Q578" s="20">
        <f t="shared" si="905"/>
        <v>0</v>
      </c>
      <c r="R578" s="143"/>
      <c r="S578" s="215">
        <f>100%</f>
        <v>1</v>
      </c>
      <c r="T578" s="194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5">
        <f t="shared" si="909"/>
        <v>0.27</v>
      </c>
      <c r="AD578" s="214">
        <f t="shared" si="929"/>
        <v>0</v>
      </c>
      <c r="AE578" s="20">
        <f t="shared" si="910"/>
        <v>0</v>
      </c>
      <c r="AF578" s="21">
        <f t="shared" si="911"/>
        <v>0</v>
      </c>
      <c r="AG578" s="215">
        <f t="shared" si="912"/>
        <v>1</v>
      </c>
      <c r="AH578" s="194">
        <f t="shared" si="930"/>
        <v>0</v>
      </c>
      <c r="AI578" s="151"/>
      <c r="AJ578" s="20">
        <f t="shared" si="913"/>
        <v>0</v>
      </c>
      <c r="AK578" s="143"/>
      <c r="AL578" s="215">
        <f t="shared" si="914"/>
        <v>1</v>
      </c>
      <c r="AM578" s="194">
        <f t="shared" si="931"/>
        <v>0</v>
      </c>
      <c r="AN578" s="151"/>
      <c r="AO578" s="143">
        <f t="shared" si="915"/>
        <v>0</v>
      </c>
      <c r="AP578" s="208">
        <f t="shared" si="932"/>
        <v>0</v>
      </c>
      <c r="AQ578" s="53" t="str">
        <f t="shared" si="866"/>
        <v xml:space="preserve"> </v>
      </c>
      <c r="AR578" s="231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5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5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8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2" t="s">
        <v>148</v>
      </c>
      <c r="F579" s="302"/>
      <c r="G579" s="67"/>
      <c r="H579" s="72"/>
      <c r="I579" s="27"/>
      <c r="J579" s="195">
        <f>27%</f>
        <v>0.27</v>
      </c>
      <c r="K579" s="214">
        <f t="shared" si="926"/>
        <v>0</v>
      </c>
      <c r="L579" s="20">
        <f t="shared" si="903"/>
        <v>0</v>
      </c>
      <c r="M579" s="73">
        <f t="shared" si="904"/>
        <v>0</v>
      </c>
      <c r="N579" s="215">
        <f>100%</f>
        <v>1</v>
      </c>
      <c r="O579" s="194">
        <f t="shared" si="927"/>
        <v>0</v>
      </c>
      <c r="P579" s="151"/>
      <c r="Q579" s="20">
        <f t="shared" si="905"/>
        <v>0</v>
      </c>
      <c r="R579" s="143"/>
      <c r="S579" s="215">
        <f>100%</f>
        <v>1</v>
      </c>
      <c r="T579" s="194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5">
        <f t="shared" si="909"/>
        <v>0.27</v>
      </c>
      <c r="AD579" s="214">
        <f t="shared" si="929"/>
        <v>0</v>
      </c>
      <c r="AE579" s="20">
        <f t="shared" si="910"/>
        <v>0</v>
      </c>
      <c r="AF579" s="21">
        <f t="shared" si="911"/>
        <v>0</v>
      </c>
      <c r="AG579" s="215">
        <f t="shared" si="912"/>
        <v>1</v>
      </c>
      <c r="AH579" s="194">
        <f t="shared" si="930"/>
        <v>0</v>
      </c>
      <c r="AI579" s="151"/>
      <c r="AJ579" s="20">
        <f t="shared" si="913"/>
        <v>0</v>
      </c>
      <c r="AK579" s="143"/>
      <c r="AL579" s="215">
        <f t="shared" si="914"/>
        <v>1</v>
      </c>
      <c r="AM579" s="194">
        <f t="shared" si="931"/>
        <v>0</v>
      </c>
      <c r="AN579" s="151"/>
      <c r="AO579" s="143">
        <f t="shared" si="915"/>
        <v>0</v>
      </c>
      <c r="AP579" s="208">
        <f t="shared" si="932"/>
        <v>0</v>
      </c>
      <c r="AQ579" s="53" t="str">
        <f t="shared" si="866"/>
        <v xml:space="preserve"> </v>
      </c>
      <c r="AR579" s="231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5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5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8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2" t="s">
        <v>148</v>
      </c>
      <c r="F580" s="302"/>
      <c r="G580" s="67"/>
      <c r="H580" s="72"/>
      <c r="I580" s="27"/>
      <c r="J580" s="195">
        <f>27%</f>
        <v>0.27</v>
      </c>
      <c r="K580" s="214">
        <f t="shared" si="926"/>
        <v>0</v>
      </c>
      <c r="L580" s="20">
        <f t="shared" si="903"/>
        <v>0</v>
      </c>
      <c r="M580" s="73">
        <f t="shared" si="904"/>
        <v>0</v>
      </c>
      <c r="N580" s="215">
        <f>100%</f>
        <v>1</v>
      </c>
      <c r="O580" s="194">
        <f t="shared" si="927"/>
        <v>0</v>
      </c>
      <c r="P580" s="151"/>
      <c r="Q580" s="20">
        <f t="shared" si="905"/>
        <v>0</v>
      </c>
      <c r="R580" s="143"/>
      <c r="S580" s="215">
        <f>100%</f>
        <v>1</v>
      </c>
      <c r="T580" s="194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5">
        <f t="shared" si="909"/>
        <v>0.27</v>
      </c>
      <c r="AD580" s="214">
        <f t="shared" si="929"/>
        <v>0</v>
      </c>
      <c r="AE580" s="20">
        <f t="shared" si="910"/>
        <v>0</v>
      </c>
      <c r="AF580" s="21">
        <f t="shared" si="911"/>
        <v>0</v>
      </c>
      <c r="AG580" s="215">
        <f t="shared" si="912"/>
        <v>1</v>
      </c>
      <c r="AH580" s="194">
        <f t="shared" si="930"/>
        <v>0</v>
      </c>
      <c r="AI580" s="151"/>
      <c r="AJ580" s="20">
        <f t="shared" si="913"/>
        <v>0</v>
      </c>
      <c r="AK580" s="143"/>
      <c r="AL580" s="215">
        <f t="shared" si="914"/>
        <v>1</v>
      </c>
      <c r="AM580" s="194">
        <f t="shared" si="931"/>
        <v>0</v>
      </c>
      <c r="AN580" s="151"/>
      <c r="AO580" s="143">
        <f t="shared" si="915"/>
        <v>0</v>
      </c>
      <c r="AP580" s="208">
        <f>AH580-O580</f>
        <v>0</v>
      </c>
      <c r="AQ580" s="53" t="str">
        <f t="shared" si="866"/>
        <v xml:space="preserve"> </v>
      </c>
      <c r="AR580" s="231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5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5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8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306" t="s">
        <v>32</v>
      </c>
      <c r="E581" s="307"/>
      <c r="F581" s="308"/>
      <c r="G581" s="65"/>
      <c r="H581" s="70"/>
      <c r="I581" s="26"/>
      <c r="J581" s="26"/>
      <c r="K581" s="133"/>
      <c r="L581" s="5"/>
      <c r="M581" s="71">
        <f>O581+Q581</f>
        <v>0</v>
      </c>
      <c r="N581" s="216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6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6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6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10"/>
      <c r="AQ581" s="53" t="str">
        <f t="shared" si="866"/>
        <v xml:space="preserve"> </v>
      </c>
      <c r="AR581" s="231"/>
      <c r="AS581" s="23"/>
      <c r="AT581" s="26"/>
      <c r="AU581" s="26"/>
      <c r="AV581" s="5"/>
      <c r="AW581" s="6">
        <f>AY581+BA581</f>
        <v>0</v>
      </c>
      <c r="AX581" s="216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6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10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2" t="s">
        <v>148</v>
      </c>
      <c r="F582" s="302"/>
      <c r="G582" s="67"/>
      <c r="H582" s="72"/>
      <c r="I582" s="27"/>
      <c r="J582" s="195">
        <f>27%</f>
        <v>0.27</v>
      </c>
      <c r="K582" s="214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5">
        <f>100%</f>
        <v>1</v>
      </c>
      <c r="O582" s="194">
        <f>ROUND((M582*N582),0)</f>
        <v>0</v>
      </c>
      <c r="P582" s="151"/>
      <c r="Q582" s="20">
        <f t="shared" ref="Q582:Q601" si="939">M582-O582</f>
        <v>0</v>
      </c>
      <c r="R582" s="143"/>
      <c r="S582" s="215">
        <f>100%</f>
        <v>1</v>
      </c>
      <c r="T582" s="194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5">
        <f t="shared" ref="AC582:AC601" si="943">J582</f>
        <v>0.27</v>
      </c>
      <c r="AD582" s="214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5">
        <f t="shared" ref="AG582:AG601" si="946">N582</f>
        <v>1</v>
      </c>
      <c r="AH582" s="194">
        <f>ROUND((AF582*AG582),0)</f>
        <v>0</v>
      </c>
      <c r="AI582" s="151"/>
      <c r="AJ582" s="20">
        <f t="shared" ref="AJ582:AJ601" si="947">AF582-AH582</f>
        <v>0</v>
      </c>
      <c r="AK582" s="143"/>
      <c r="AL582" s="215">
        <f t="shared" ref="AL582:AL601" si="948">S582</f>
        <v>1</v>
      </c>
      <c r="AM582" s="194">
        <f>ROUND((AL582*AH582),0)</f>
        <v>0</v>
      </c>
      <c r="AN582" s="151"/>
      <c r="AO582" s="143">
        <f t="shared" ref="AO582:AO601" si="949">AH582-AM582</f>
        <v>0</v>
      </c>
      <c r="AP582" s="208">
        <f>AH582-O582</f>
        <v>0</v>
      </c>
      <c r="AQ582" s="53" t="str">
        <f t="shared" si="866"/>
        <v xml:space="preserve"> </v>
      </c>
      <c r="AR582" s="231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5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5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8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2" t="s">
        <v>148</v>
      </c>
      <c r="F583" s="302"/>
      <c r="G583" s="67"/>
      <c r="H583" s="72"/>
      <c r="I583" s="27"/>
      <c r="J583" s="195">
        <f>27%</f>
        <v>0.27</v>
      </c>
      <c r="K583" s="214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5">
        <f>100%</f>
        <v>1</v>
      </c>
      <c r="O583" s="194">
        <f t="shared" ref="O583:O601" si="961">ROUND((M583*N583),0)</f>
        <v>0</v>
      </c>
      <c r="P583" s="151"/>
      <c r="Q583" s="20">
        <f t="shared" si="939"/>
        <v>0</v>
      </c>
      <c r="R583" s="143"/>
      <c r="S583" s="215">
        <f>100%</f>
        <v>1</v>
      </c>
      <c r="T583" s="194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5">
        <f t="shared" si="943"/>
        <v>0.27</v>
      </c>
      <c r="AD583" s="214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5">
        <f t="shared" si="946"/>
        <v>1</v>
      </c>
      <c r="AH583" s="194">
        <f t="shared" ref="AH583:AH601" si="964">ROUND((AF583*AG583),0)</f>
        <v>0</v>
      </c>
      <c r="AI583" s="151"/>
      <c r="AJ583" s="20">
        <f t="shared" si="947"/>
        <v>0</v>
      </c>
      <c r="AK583" s="143"/>
      <c r="AL583" s="215">
        <f t="shared" si="948"/>
        <v>1</v>
      </c>
      <c r="AM583" s="194">
        <f t="shared" ref="AM583:AM601" si="965">ROUND((AL583*AH583),0)</f>
        <v>0</v>
      </c>
      <c r="AN583" s="151"/>
      <c r="AO583" s="143">
        <f t="shared" si="949"/>
        <v>0</v>
      </c>
      <c r="AP583" s="208">
        <f t="shared" ref="AP583:AP600" si="966">AH583-O583</f>
        <v>0</v>
      </c>
      <c r="AQ583" s="53" t="str">
        <f t="shared" si="866"/>
        <v xml:space="preserve"> </v>
      </c>
      <c r="AR583" s="231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5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5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8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2" t="s">
        <v>148</v>
      </c>
      <c r="F584" s="302"/>
      <c r="G584" s="67"/>
      <c r="H584" s="72"/>
      <c r="I584" s="27"/>
      <c r="J584" s="195">
        <f>27%</f>
        <v>0.27</v>
      </c>
      <c r="K584" s="214">
        <f t="shared" si="960"/>
        <v>0</v>
      </c>
      <c r="L584" s="20">
        <f t="shared" si="937"/>
        <v>0</v>
      </c>
      <c r="M584" s="73">
        <f t="shared" si="938"/>
        <v>0</v>
      </c>
      <c r="N584" s="215">
        <f>100%</f>
        <v>1</v>
      </c>
      <c r="O584" s="194">
        <f t="shared" si="961"/>
        <v>0</v>
      </c>
      <c r="P584" s="151"/>
      <c r="Q584" s="20">
        <f t="shared" si="939"/>
        <v>0</v>
      </c>
      <c r="R584" s="143"/>
      <c r="S584" s="215">
        <f>100%</f>
        <v>1</v>
      </c>
      <c r="T584" s="194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5">
        <f t="shared" si="943"/>
        <v>0.27</v>
      </c>
      <c r="AD584" s="214">
        <f t="shared" si="963"/>
        <v>0</v>
      </c>
      <c r="AE584" s="20">
        <f t="shared" si="944"/>
        <v>0</v>
      </c>
      <c r="AF584" s="21">
        <f t="shared" si="945"/>
        <v>0</v>
      </c>
      <c r="AG584" s="215">
        <f t="shared" si="946"/>
        <v>1</v>
      </c>
      <c r="AH584" s="194">
        <f>ROUND((AF584*AG584),0)</f>
        <v>0</v>
      </c>
      <c r="AI584" s="151"/>
      <c r="AJ584" s="20">
        <f t="shared" si="947"/>
        <v>0</v>
      </c>
      <c r="AK584" s="143"/>
      <c r="AL584" s="215">
        <f t="shared" si="948"/>
        <v>1</v>
      </c>
      <c r="AM584" s="194">
        <f t="shared" si="965"/>
        <v>0</v>
      </c>
      <c r="AN584" s="151"/>
      <c r="AO584" s="143">
        <f t="shared" si="949"/>
        <v>0</v>
      </c>
      <c r="AP584" s="208">
        <f t="shared" si="966"/>
        <v>0</v>
      </c>
      <c r="AQ584" s="53" t="str">
        <f t="shared" si="866"/>
        <v xml:space="preserve"> </v>
      </c>
      <c r="AR584" s="231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5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5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8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2" t="s">
        <v>148</v>
      </c>
      <c r="F585" s="302"/>
      <c r="G585" s="67"/>
      <c r="H585" s="72"/>
      <c r="I585" s="27"/>
      <c r="J585" s="195">
        <f>27%</f>
        <v>0.27</v>
      </c>
      <c r="K585" s="214">
        <f t="shared" si="960"/>
        <v>0</v>
      </c>
      <c r="L585" s="20">
        <f t="shared" si="937"/>
        <v>0</v>
      </c>
      <c r="M585" s="73">
        <f t="shared" si="938"/>
        <v>0</v>
      </c>
      <c r="N585" s="215">
        <f>100%</f>
        <v>1</v>
      </c>
      <c r="O585" s="194">
        <f t="shared" si="961"/>
        <v>0</v>
      </c>
      <c r="P585" s="151"/>
      <c r="Q585" s="20">
        <f t="shared" si="939"/>
        <v>0</v>
      </c>
      <c r="R585" s="143"/>
      <c r="S585" s="215">
        <f>100%</f>
        <v>1</v>
      </c>
      <c r="T585" s="194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5">
        <f t="shared" si="943"/>
        <v>0.27</v>
      </c>
      <c r="AD585" s="214">
        <f t="shared" si="963"/>
        <v>0</v>
      </c>
      <c r="AE585" s="20">
        <f t="shared" si="944"/>
        <v>0</v>
      </c>
      <c r="AF585" s="21">
        <f t="shared" si="945"/>
        <v>0</v>
      </c>
      <c r="AG585" s="215">
        <f t="shared" si="946"/>
        <v>1</v>
      </c>
      <c r="AH585" s="194">
        <f t="shared" si="964"/>
        <v>0</v>
      </c>
      <c r="AI585" s="151"/>
      <c r="AJ585" s="20">
        <f t="shared" si="947"/>
        <v>0</v>
      </c>
      <c r="AK585" s="143"/>
      <c r="AL585" s="215">
        <f t="shared" si="948"/>
        <v>1</v>
      </c>
      <c r="AM585" s="194">
        <f t="shared" si="965"/>
        <v>0</v>
      </c>
      <c r="AN585" s="151"/>
      <c r="AO585" s="143">
        <f t="shared" si="949"/>
        <v>0</v>
      </c>
      <c r="AP585" s="208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1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5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5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8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2" t="s">
        <v>148</v>
      </c>
      <c r="F586" s="302"/>
      <c r="G586" s="67"/>
      <c r="H586" s="72"/>
      <c r="I586" s="27"/>
      <c r="J586" s="195">
        <f>27%</f>
        <v>0.27</v>
      </c>
      <c r="K586" s="214">
        <f t="shared" si="960"/>
        <v>0</v>
      </c>
      <c r="L586" s="20">
        <f t="shared" si="937"/>
        <v>0</v>
      </c>
      <c r="M586" s="73">
        <f t="shared" si="938"/>
        <v>0</v>
      </c>
      <c r="N586" s="215">
        <f>100%</f>
        <v>1</v>
      </c>
      <c r="O586" s="194">
        <f t="shared" si="961"/>
        <v>0</v>
      </c>
      <c r="P586" s="151"/>
      <c r="Q586" s="20">
        <f t="shared" si="939"/>
        <v>0</v>
      </c>
      <c r="R586" s="143"/>
      <c r="S586" s="215">
        <f>100%</f>
        <v>1</v>
      </c>
      <c r="T586" s="194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5">
        <f t="shared" si="943"/>
        <v>0.27</v>
      </c>
      <c r="AD586" s="214">
        <f t="shared" si="963"/>
        <v>0</v>
      </c>
      <c r="AE586" s="20">
        <f t="shared" si="944"/>
        <v>0</v>
      </c>
      <c r="AF586" s="21">
        <f t="shared" si="945"/>
        <v>0</v>
      </c>
      <c r="AG586" s="215">
        <f t="shared" si="946"/>
        <v>1</v>
      </c>
      <c r="AH586" s="194">
        <f t="shared" si="964"/>
        <v>0</v>
      </c>
      <c r="AI586" s="151"/>
      <c r="AJ586" s="20">
        <f t="shared" si="947"/>
        <v>0</v>
      </c>
      <c r="AK586" s="143"/>
      <c r="AL586" s="215">
        <f t="shared" si="948"/>
        <v>1</v>
      </c>
      <c r="AM586" s="194">
        <f t="shared" si="965"/>
        <v>0</v>
      </c>
      <c r="AN586" s="151"/>
      <c r="AO586" s="143">
        <f t="shared" si="949"/>
        <v>0</v>
      </c>
      <c r="AP586" s="208">
        <f t="shared" si="966"/>
        <v>0</v>
      </c>
      <c r="AQ586" s="53" t="str">
        <f t="shared" si="970"/>
        <v xml:space="preserve"> </v>
      </c>
      <c r="AR586" s="231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5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5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8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2" t="s">
        <v>148</v>
      </c>
      <c r="F587" s="302"/>
      <c r="G587" s="67"/>
      <c r="H587" s="72"/>
      <c r="I587" s="27"/>
      <c r="J587" s="195">
        <f>27%</f>
        <v>0.27</v>
      </c>
      <c r="K587" s="214">
        <f t="shared" si="960"/>
        <v>0</v>
      </c>
      <c r="L587" s="20">
        <f t="shared" si="937"/>
        <v>0</v>
      </c>
      <c r="M587" s="73">
        <f t="shared" si="938"/>
        <v>0</v>
      </c>
      <c r="N587" s="215">
        <f>100%</f>
        <v>1</v>
      </c>
      <c r="O587" s="194">
        <f t="shared" si="961"/>
        <v>0</v>
      </c>
      <c r="P587" s="151"/>
      <c r="Q587" s="20">
        <f t="shared" si="939"/>
        <v>0</v>
      </c>
      <c r="R587" s="143"/>
      <c r="S587" s="215">
        <f>100%</f>
        <v>1</v>
      </c>
      <c r="T587" s="194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5">
        <f t="shared" si="943"/>
        <v>0.27</v>
      </c>
      <c r="AD587" s="214">
        <f t="shared" si="963"/>
        <v>0</v>
      </c>
      <c r="AE587" s="20">
        <f t="shared" si="944"/>
        <v>0</v>
      </c>
      <c r="AF587" s="21">
        <f t="shared" si="945"/>
        <v>0</v>
      </c>
      <c r="AG587" s="215">
        <f t="shared" si="946"/>
        <v>1</v>
      </c>
      <c r="AH587" s="194">
        <f t="shared" si="964"/>
        <v>0</v>
      </c>
      <c r="AI587" s="151"/>
      <c r="AJ587" s="20">
        <f t="shared" si="947"/>
        <v>0</v>
      </c>
      <c r="AK587" s="143"/>
      <c r="AL587" s="215">
        <f t="shared" si="948"/>
        <v>1</v>
      </c>
      <c r="AM587" s="194">
        <f t="shared" si="965"/>
        <v>0</v>
      </c>
      <c r="AN587" s="151"/>
      <c r="AO587" s="143">
        <f t="shared" si="949"/>
        <v>0</v>
      </c>
      <c r="AP587" s="208">
        <f t="shared" si="966"/>
        <v>0</v>
      </c>
      <c r="AQ587" s="53" t="str">
        <f t="shared" si="970"/>
        <v xml:space="preserve"> </v>
      </c>
      <c r="AR587" s="231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5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5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8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2" t="s">
        <v>148</v>
      </c>
      <c r="F588" s="302"/>
      <c r="G588" s="67"/>
      <c r="H588" s="72"/>
      <c r="I588" s="27"/>
      <c r="J588" s="195">
        <f>27%</f>
        <v>0.27</v>
      </c>
      <c r="K588" s="214">
        <f t="shared" si="960"/>
        <v>0</v>
      </c>
      <c r="L588" s="20">
        <f t="shared" si="937"/>
        <v>0</v>
      </c>
      <c r="M588" s="73">
        <f t="shared" si="938"/>
        <v>0</v>
      </c>
      <c r="N588" s="215">
        <f>100%</f>
        <v>1</v>
      </c>
      <c r="O588" s="194">
        <f t="shared" si="961"/>
        <v>0</v>
      </c>
      <c r="P588" s="151"/>
      <c r="Q588" s="20">
        <f t="shared" si="939"/>
        <v>0</v>
      </c>
      <c r="R588" s="143"/>
      <c r="S588" s="215">
        <f>100%</f>
        <v>1</v>
      </c>
      <c r="T588" s="194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5">
        <f t="shared" si="943"/>
        <v>0.27</v>
      </c>
      <c r="AD588" s="214">
        <f t="shared" si="963"/>
        <v>0</v>
      </c>
      <c r="AE588" s="20">
        <f t="shared" si="944"/>
        <v>0</v>
      </c>
      <c r="AF588" s="21">
        <f t="shared" si="945"/>
        <v>0</v>
      </c>
      <c r="AG588" s="215">
        <f t="shared" si="946"/>
        <v>1</v>
      </c>
      <c r="AH588" s="194">
        <f t="shared" si="964"/>
        <v>0</v>
      </c>
      <c r="AI588" s="151"/>
      <c r="AJ588" s="20">
        <f t="shared" si="947"/>
        <v>0</v>
      </c>
      <c r="AK588" s="143"/>
      <c r="AL588" s="215">
        <f t="shared" si="948"/>
        <v>1</v>
      </c>
      <c r="AM588" s="194">
        <f t="shared" si="965"/>
        <v>0</v>
      </c>
      <c r="AN588" s="151"/>
      <c r="AO588" s="143">
        <f t="shared" si="949"/>
        <v>0</v>
      </c>
      <c r="AP588" s="208">
        <f t="shared" si="966"/>
        <v>0</v>
      </c>
      <c r="AQ588" s="53" t="str">
        <f t="shared" si="970"/>
        <v xml:space="preserve"> </v>
      </c>
      <c r="AR588" s="231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5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5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8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2" t="s">
        <v>148</v>
      </c>
      <c r="F589" s="302"/>
      <c r="G589" s="67"/>
      <c r="H589" s="72"/>
      <c r="I589" s="27"/>
      <c r="J589" s="195">
        <f>27%</f>
        <v>0.27</v>
      </c>
      <c r="K589" s="214">
        <f t="shared" si="960"/>
        <v>0</v>
      </c>
      <c r="L589" s="20">
        <f t="shared" si="937"/>
        <v>0</v>
      </c>
      <c r="M589" s="73">
        <f t="shared" si="938"/>
        <v>0</v>
      </c>
      <c r="N589" s="215">
        <f>100%</f>
        <v>1</v>
      </c>
      <c r="O589" s="194">
        <f t="shared" si="961"/>
        <v>0</v>
      </c>
      <c r="P589" s="151"/>
      <c r="Q589" s="20">
        <f t="shared" si="939"/>
        <v>0</v>
      </c>
      <c r="R589" s="143"/>
      <c r="S589" s="215">
        <f>100%</f>
        <v>1</v>
      </c>
      <c r="T589" s="194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5">
        <f t="shared" si="943"/>
        <v>0.27</v>
      </c>
      <c r="AD589" s="214">
        <f t="shared" si="963"/>
        <v>0</v>
      </c>
      <c r="AE589" s="20">
        <f t="shared" si="944"/>
        <v>0</v>
      </c>
      <c r="AF589" s="21">
        <f t="shared" si="945"/>
        <v>0</v>
      </c>
      <c r="AG589" s="215">
        <f t="shared" si="946"/>
        <v>1</v>
      </c>
      <c r="AH589" s="194">
        <f t="shared" si="964"/>
        <v>0</v>
      </c>
      <c r="AI589" s="151"/>
      <c r="AJ589" s="20">
        <f t="shared" si="947"/>
        <v>0</v>
      </c>
      <c r="AK589" s="143"/>
      <c r="AL589" s="215">
        <f t="shared" si="948"/>
        <v>1</v>
      </c>
      <c r="AM589" s="194">
        <f t="shared" si="965"/>
        <v>0</v>
      </c>
      <c r="AN589" s="151"/>
      <c r="AO589" s="143">
        <f t="shared" si="949"/>
        <v>0</v>
      </c>
      <c r="AP589" s="208">
        <f t="shared" si="966"/>
        <v>0</v>
      </c>
      <c r="AQ589" s="53" t="str">
        <f t="shared" si="970"/>
        <v xml:space="preserve"> </v>
      </c>
      <c r="AR589" s="231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5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5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8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2" t="s">
        <v>148</v>
      </c>
      <c r="F590" s="302"/>
      <c r="G590" s="67"/>
      <c r="H590" s="72"/>
      <c r="I590" s="27"/>
      <c r="J590" s="195">
        <f>27%</f>
        <v>0.27</v>
      </c>
      <c r="K590" s="214">
        <f t="shared" si="960"/>
        <v>0</v>
      </c>
      <c r="L590" s="20">
        <f t="shared" si="937"/>
        <v>0</v>
      </c>
      <c r="M590" s="73">
        <f t="shared" si="938"/>
        <v>0</v>
      </c>
      <c r="N590" s="215">
        <f>100%</f>
        <v>1</v>
      </c>
      <c r="O590" s="194">
        <f t="shared" si="961"/>
        <v>0</v>
      </c>
      <c r="P590" s="151"/>
      <c r="Q590" s="20">
        <f t="shared" si="939"/>
        <v>0</v>
      </c>
      <c r="R590" s="143"/>
      <c r="S590" s="215">
        <f>100%</f>
        <v>1</v>
      </c>
      <c r="T590" s="194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5">
        <f t="shared" si="943"/>
        <v>0.27</v>
      </c>
      <c r="AD590" s="214">
        <f t="shared" si="963"/>
        <v>0</v>
      </c>
      <c r="AE590" s="20">
        <f t="shared" si="944"/>
        <v>0</v>
      </c>
      <c r="AF590" s="21">
        <f t="shared" si="945"/>
        <v>0</v>
      </c>
      <c r="AG590" s="215">
        <f t="shared" si="946"/>
        <v>1</v>
      </c>
      <c r="AH590" s="194">
        <f t="shared" si="964"/>
        <v>0</v>
      </c>
      <c r="AI590" s="151"/>
      <c r="AJ590" s="20">
        <f t="shared" si="947"/>
        <v>0</v>
      </c>
      <c r="AK590" s="143"/>
      <c r="AL590" s="215">
        <f t="shared" si="948"/>
        <v>1</v>
      </c>
      <c r="AM590" s="194">
        <f t="shared" si="965"/>
        <v>0</v>
      </c>
      <c r="AN590" s="151"/>
      <c r="AO590" s="143">
        <f t="shared" si="949"/>
        <v>0</v>
      </c>
      <c r="AP590" s="208">
        <f t="shared" si="966"/>
        <v>0</v>
      </c>
      <c r="AQ590" s="53" t="str">
        <f t="shared" si="970"/>
        <v xml:space="preserve"> </v>
      </c>
      <c r="AR590" s="231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5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5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8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2" t="s">
        <v>148</v>
      </c>
      <c r="F591" s="302"/>
      <c r="G591" s="67"/>
      <c r="H591" s="72"/>
      <c r="I591" s="27"/>
      <c r="J591" s="195">
        <f>27%</f>
        <v>0.27</v>
      </c>
      <c r="K591" s="214">
        <f t="shared" si="960"/>
        <v>0</v>
      </c>
      <c r="L591" s="20">
        <f t="shared" si="937"/>
        <v>0</v>
      </c>
      <c r="M591" s="73">
        <f t="shared" si="938"/>
        <v>0</v>
      </c>
      <c r="N591" s="215">
        <f>100%</f>
        <v>1</v>
      </c>
      <c r="O591" s="194">
        <f t="shared" si="961"/>
        <v>0</v>
      </c>
      <c r="P591" s="151"/>
      <c r="Q591" s="20">
        <f t="shared" si="939"/>
        <v>0</v>
      </c>
      <c r="R591" s="143"/>
      <c r="S591" s="215">
        <f>100%</f>
        <v>1</v>
      </c>
      <c r="T591" s="194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5">
        <f t="shared" si="943"/>
        <v>0.27</v>
      </c>
      <c r="AD591" s="214">
        <f t="shared" si="963"/>
        <v>0</v>
      </c>
      <c r="AE591" s="20">
        <f t="shared" si="944"/>
        <v>0</v>
      </c>
      <c r="AF591" s="21">
        <f t="shared" si="945"/>
        <v>0</v>
      </c>
      <c r="AG591" s="215">
        <f t="shared" si="946"/>
        <v>1</v>
      </c>
      <c r="AH591" s="194">
        <f t="shared" si="964"/>
        <v>0</v>
      </c>
      <c r="AI591" s="151"/>
      <c r="AJ591" s="20">
        <f t="shared" si="947"/>
        <v>0</v>
      </c>
      <c r="AK591" s="143"/>
      <c r="AL591" s="215">
        <f t="shared" si="948"/>
        <v>1</v>
      </c>
      <c r="AM591" s="194">
        <f t="shared" si="965"/>
        <v>0</v>
      </c>
      <c r="AN591" s="151"/>
      <c r="AO591" s="143">
        <f t="shared" si="949"/>
        <v>0</v>
      </c>
      <c r="AP591" s="208">
        <f t="shared" si="966"/>
        <v>0</v>
      </c>
      <c r="AQ591" s="53" t="str">
        <f t="shared" si="970"/>
        <v xml:space="preserve"> </v>
      </c>
      <c r="AR591" s="231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5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5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8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2" t="s">
        <v>148</v>
      </c>
      <c r="F592" s="302"/>
      <c r="G592" s="67"/>
      <c r="H592" s="72"/>
      <c r="I592" s="27"/>
      <c r="J592" s="195">
        <f>27%</f>
        <v>0.27</v>
      </c>
      <c r="K592" s="214">
        <f t="shared" si="960"/>
        <v>0</v>
      </c>
      <c r="L592" s="20">
        <f t="shared" si="937"/>
        <v>0</v>
      </c>
      <c r="M592" s="73">
        <f t="shared" si="938"/>
        <v>0</v>
      </c>
      <c r="N592" s="215">
        <f>100%</f>
        <v>1</v>
      </c>
      <c r="O592" s="194">
        <f t="shared" si="961"/>
        <v>0</v>
      </c>
      <c r="P592" s="151"/>
      <c r="Q592" s="20">
        <f t="shared" si="939"/>
        <v>0</v>
      </c>
      <c r="R592" s="143"/>
      <c r="S592" s="215">
        <f>100%</f>
        <v>1</v>
      </c>
      <c r="T592" s="194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5">
        <f t="shared" si="943"/>
        <v>0.27</v>
      </c>
      <c r="AD592" s="214">
        <f t="shared" si="963"/>
        <v>0</v>
      </c>
      <c r="AE592" s="20">
        <f t="shared" si="944"/>
        <v>0</v>
      </c>
      <c r="AF592" s="21">
        <f t="shared" si="945"/>
        <v>0</v>
      </c>
      <c r="AG592" s="215">
        <f t="shared" si="946"/>
        <v>1</v>
      </c>
      <c r="AH592" s="194">
        <f t="shared" si="964"/>
        <v>0</v>
      </c>
      <c r="AI592" s="151"/>
      <c r="AJ592" s="20">
        <f t="shared" si="947"/>
        <v>0</v>
      </c>
      <c r="AK592" s="143"/>
      <c r="AL592" s="215">
        <f t="shared" si="948"/>
        <v>1</v>
      </c>
      <c r="AM592" s="194">
        <f t="shared" si="965"/>
        <v>0</v>
      </c>
      <c r="AN592" s="151"/>
      <c r="AO592" s="143">
        <f t="shared" si="949"/>
        <v>0</v>
      </c>
      <c r="AP592" s="208">
        <f t="shared" si="966"/>
        <v>0</v>
      </c>
      <c r="AQ592" s="53" t="str">
        <f t="shared" si="970"/>
        <v xml:space="preserve"> </v>
      </c>
      <c r="AR592" s="231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5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5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8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2" t="s">
        <v>148</v>
      </c>
      <c r="F593" s="302"/>
      <c r="G593" s="67"/>
      <c r="H593" s="72"/>
      <c r="I593" s="27"/>
      <c r="J593" s="195">
        <f>27%</f>
        <v>0.27</v>
      </c>
      <c r="K593" s="214">
        <f t="shared" si="960"/>
        <v>0</v>
      </c>
      <c r="L593" s="20">
        <f t="shared" si="937"/>
        <v>0</v>
      </c>
      <c r="M593" s="73">
        <f t="shared" si="938"/>
        <v>0</v>
      </c>
      <c r="N593" s="215">
        <f>100%</f>
        <v>1</v>
      </c>
      <c r="O593" s="194">
        <f t="shared" si="961"/>
        <v>0</v>
      </c>
      <c r="P593" s="151"/>
      <c r="Q593" s="20">
        <f t="shared" si="939"/>
        <v>0</v>
      </c>
      <c r="R593" s="143"/>
      <c r="S593" s="215">
        <f>100%</f>
        <v>1</v>
      </c>
      <c r="T593" s="194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5">
        <f t="shared" si="943"/>
        <v>0.27</v>
      </c>
      <c r="AD593" s="214">
        <f t="shared" si="963"/>
        <v>0</v>
      </c>
      <c r="AE593" s="20">
        <f t="shared" si="944"/>
        <v>0</v>
      </c>
      <c r="AF593" s="21">
        <f t="shared" si="945"/>
        <v>0</v>
      </c>
      <c r="AG593" s="215">
        <f t="shared" si="946"/>
        <v>1</v>
      </c>
      <c r="AH593" s="194">
        <f t="shared" si="964"/>
        <v>0</v>
      </c>
      <c r="AI593" s="151"/>
      <c r="AJ593" s="20">
        <f t="shared" si="947"/>
        <v>0</v>
      </c>
      <c r="AK593" s="143"/>
      <c r="AL593" s="215">
        <f t="shared" si="948"/>
        <v>1</v>
      </c>
      <c r="AM593" s="194">
        <f t="shared" si="965"/>
        <v>0</v>
      </c>
      <c r="AN593" s="151"/>
      <c r="AO593" s="143">
        <f t="shared" si="949"/>
        <v>0</v>
      </c>
      <c r="AP593" s="208">
        <f t="shared" si="966"/>
        <v>0</v>
      </c>
      <c r="AQ593" s="53" t="str">
        <f t="shared" si="970"/>
        <v xml:space="preserve"> </v>
      </c>
      <c r="AR593" s="231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5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5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8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2" t="s">
        <v>148</v>
      </c>
      <c r="F594" s="302"/>
      <c r="G594" s="67"/>
      <c r="H594" s="72"/>
      <c r="I594" s="27"/>
      <c r="J594" s="195">
        <f>27%</f>
        <v>0.27</v>
      </c>
      <c r="K594" s="214">
        <f t="shared" si="960"/>
        <v>0</v>
      </c>
      <c r="L594" s="20">
        <f t="shared" si="937"/>
        <v>0</v>
      </c>
      <c r="M594" s="73">
        <f t="shared" si="938"/>
        <v>0</v>
      </c>
      <c r="N594" s="215">
        <f>100%</f>
        <v>1</v>
      </c>
      <c r="O594" s="194">
        <f t="shared" si="961"/>
        <v>0</v>
      </c>
      <c r="P594" s="151"/>
      <c r="Q594" s="20">
        <f t="shared" si="939"/>
        <v>0</v>
      </c>
      <c r="R594" s="143"/>
      <c r="S594" s="215">
        <f>100%</f>
        <v>1</v>
      </c>
      <c r="T594" s="194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5">
        <f t="shared" si="943"/>
        <v>0.27</v>
      </c>
      <c r="AD594" s="214">
        <f t="shared" si="963"/>
        <v>0</v>
      </c>
      <c r="AE594" s="20">
        <f t="shared" si="944"/>
        <v>0</v>
      </c>
      <c r="AF594" s="21">
        <f t="shared" si="945"/>
        <v>0</v>
      </c>
      <c r="AG594" s="215">
        <f t="shared" si="946"/>
        <v>1</v>
      </c>
      <c r="AH594" s="194">
        <f t="shared" si="964"/>
        <v>0</v>
      </c>
      <c r="AI594" s="151"/>
      <c r="AJ594" s="20">
        <f t="shared" si="947"/>
        <v>0</v>
      </c>
      <c r="AK594" s="143"/>
      <c r="AL594" s="215">
        <f t="shared" si="948"/>
        <v>1</v>
      </c>
      <c r="AM594" s="194">
        <f t="shared" si="965"/>
        <v>0</v>
      </c>
      <c r="AN594" s="151"/>
      <c r="AO594" s="143">
        <f t="shared" si="949"/>
        <v>0</v>
      </c>
      <c r="AP594" s="208">
        <f t="shared" si="966"/>
        <v>0</v>
      </c>
      <c r="AQ594" s="53" t="str">
        <f t="shared" si="970"/>
        <v xml:space="preserve"> </v>
      </c>
      <c r="AR594" s="231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5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5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8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2" t="s">
        <v>148</v>
      </c>
      <c r="F595" s="302"/>
      <c r="G595" s="67"/>
      <c r="H595" s="72"/>
      <c r="I595" s="27"/>
      <c r="J595" s="195">
        <f>27%</f>
        <v>0.27</v>
      </c>
      <c r="K595" s="214">
        <f t="shared" si="960"/>
        <v>0</v>
      </c>
      <c r="L595" s="20">
        <f t="shared" si="937"/>
        <v>0</v>
      </c>
      <c r="M595" s="73">
        <f t="shared" si="938"/>
        <v>0</v>
      </c>
      <c r="N595" s="215">
        <f>100%</f>
        <v>1</v>
      </c>
      <c r="O595" s="194">
        <f t="shared" si="961"/>
        <v>0</v>
      </c>
      <c r="P595" s="151"/>
      <c r="Q595" s="20">
        <f t="shared" si="939"/>
        <v>0</v>
      </c>
      <c r="R595" s="143"/>
      <c r="S595" s="215">
        <f>100%</f>
        <v>1</v>
      </c>
      <c r="T595" s="194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5">
        <f t="shared" si="943"/>
        <v>0.27</v>
      </c>
      <c r="AD595" s="214">
        <f t="shared" si="963"/>
        <v>0</v>
      </c>
      <c r="AE595" s="20">
        <f t="shared" si="944"/>
        <v>0</v>
      </c>
      <c r="AF595" s="21">
        <f t="shared" si="945"/>
        <v>0</v>
      </c>
      <c r="AG595" s="215">
        <f t="shared" si="946"/>
        <v>1</v>
      </c>
      <c r="AH595" s="194">
        <f t="shared" si="964"/>
        <v>0</v>
      </c>
      <c r="AI595" s="151"/>
      <c r="AJ595" s="20">
        <f t="shared" si="947"/>
        <v>0</v>
      </c>
      <c r="AK595" s="143"/>
      <c r="AL595" s="215">
        <f t="shared" si="948"/>
        <v>1</v>
      </c>
      <c r="AM595" s="194">
        <f t="shared" si="965"/>
        <v>0</v>
      </c>
      <c r="AN595" s="151"/>
      <c r="AO595" s="143">
        <f t="shared" si="949"/>
        <v>0</v>
      </c>
      <c r="AP595" s="208">
        <f t="shared" si="966"/>
        <v>0</v>
      </c>
      <c r="AQ595" s="53" t="str">
        <f t="shared" si="970"/>
        <v xml:space="preserve"> </v>
      </c>
      <c r="AR595" s="231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5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5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8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2" t="s">
        <v>148</v>
      </c>
      <c r="F596" s="302"/>
      <c r="G596" s="67"/>
      <c r="H596" s="72"/>
      <c r="I596" s="27"/>
      <c r="J596" s="195">
        <f>27%</f>
        <v>0.27</v>
      </c>
      <c r="K596" s="214">
        <f t="shared" si="960"/>
        <v>0</v>
      </c>
      <c r="L596" s="20">
        <f t="shared" si="937"/>
        <v>0</v>
      </c>
      <c r="M596" s="73">
        <f t="shared" si="938"/>
        <v>0</v>
      </c>
      <c r="N596" s="215">
        <f>100%</f>
        <v>1</v>
      </c>
      <c r="O596" s="194">
        <f t="shared" si="961"/>
        <v>0</v>
      </c>
      <c r="P596" s="151"/>
      <c r="Q596" s="20">
        <f t="shared" si="939"/>
        <v>0</v>
      </c>
      <c r="R596" s="143"/>
      <c r="S596" s="215">
        <f>100%</f>
        <v>1</v>
      </c>
      <c r="T596" s="194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5">
        <f t="shared" si="943"/>
        <v>0.27</v>
      </c>
      <c r="AD596" s="214">
        <f t="shared" si="963"/>
        <v>0</v>
      </c>
      <c r="AE596" s="20">
        <f t="shared" si="944"/>
        <v>0</v>
      </c>
      <c r="AF596" s="21">
        <f t="shared" si="945"/>
        <v>0</v>
      </c>
      <c r="AG596" s="215">
        <f t="shared" si="946"/>
        <v>1</v>
      </c>
      <c r="AH596" s="194">
        <f t="shared" si="964"/>
        <v>0</v>
      </c>
      <c r="AI596" s="151"/>
      <c r="AJ596" s="20">
        <f t="shared" si="947"/>
        <v>0</v>
      </c>
      <c r="AK596" s="143"/>
      <c r="AL596" s="215">
        <f t="shared" si="948"/>
        <v>1</v>
      </c>
      <c r="AM596" s="194">
        <f t="shared" si="965"/>
        <v>0</v>
      </c>
      <c r="AN596" s="151"/>
      <c r="AO596" s="143">
        <f t="shared" si="949"/>
        <v>0</v>
      </c>
      <c r="AP596" s="208">
        <f t="shared" si="966"/>
        <v>0</v>
      </c>
      <c r="AQ596" s="53" t="str">
        <f t="shared" si="970"/>
        <v xml:space="preserve"> </v>
      </c>
      <c r="AR596" s="231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5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5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8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2" t="s">
        <v>148</v>
      </c>
      <c r="F597" s="302"/>
      <c r="G597" s="67"/>
      <c r="H597" s="72"/>
      <c r="I597" s="27"/>
      <c r="J597" s="195">
        <f>27%</f>
        <v>0.27</v>
      </c>
      <c r="K597" s="214">
        <f t="shared" si="960"/>
        <v>0</v>
      </c>
      <c r="L597" s="20">
        <f t="shared" si="937"/>
        <v>0</v>
      </c>
      <c r="M597" s="73">
        <f t="shared" si="938"/>
        <v>0</v>
      </c>
      <c r="N597" s="215">
        <f>100%</f>
        <v>1</v>
      </c>
      <c r="O597" s="194">
        <f t="shared" si="961"/>
        <v>0</v>
      </c>
      <c r="P597" s="151"/>
      <c r="Q597" s="20">
        <f t="shared" si="939"/>
        <v>0</v>
      </c>
      <c r="R597" s="143"/>
      <c r="S597" s="215">
        <f>100%</f>
        <v>1</v>
      </c>
      <c r="T597" s="194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5">
        <f t="shared" si="943"/>
        <v>0.27</v>
      </c>
      <c r="AD597" s="214">
        <f t="shared" si="963"/>
        <v>0</v>
      </c>
      <c r="AE597" s="20">
        <f t="shared" si="944"/>
        <v>0</v>
      </c>
      <c r="AF597" s="21">
        <f t="shared" si="945"/>
        <v>0</v>
      </c>
      <c r="AG597" s="215">
        <f t="shared" si="946"/>
        <v>1</v>
      </c>
      <c r="AH597" s="194">
        <f t="shared" si="964"/>
        <v>0</v>
      </c>
      <c r="AI597" s="151"/>
      <c r="AJ597" s="20">
        <f t="shared" si="947"/>
        <v>0</v>
      </c>
      <c r="AK597" s="143"/>
      <c r="AL597" s="215">
        <f t="shared" si="948"/>
        <v>1</v>
      </c>
      <c r="AM597" s="194">
        <f t="shared" si="965"/>
        <v>0</v>
      </c>
      <c r="AN597" s="151"/>
      <c r="AO597" s="143">
        <f t="shared" si="949"/>
        <v>0</v>
      </c>
      <c r="AP597" s="208">
        <f t="shared" si="966"/>
        <v>0</v>
      </c>
      <c r="AQ597" s="53" t="str">
        <f t="shared" si="970"/>
        <v xml:space="preserve"> </v>
      </c>
      <c r="AR597" s="231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5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5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8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2" t="s">
        <v>148</v>
      </c>
      <c r="F598" s="302"/>
      <c r="G598" s="67"/>
      <c r="H598" s="72"/>
      <c r="I598" s="27"/>
      <c r="J598" s="195">
        <f>27%</f>
        <v>0.27</v>
      </c>
      <c r="K598" s="214">
        <f t="shared" si="960"/>
        <v>0</v>
      </c>
      <c r="L598" s="20">
        <f t="shared" si="937"/>
        <v>0</v>
      </c>
      <c r="M598" s="73">
        <f t="shared" si="938"/>
        <v>0</v>
      </c>
      <c r="N598" s="215">
        <f>100%</f>
        <v>1</v>
      </c>
      <c r="O598" s="194">
        <f t="shared" si="961"/>
        <v>0</v>
      </c>
      <c r="P598" s="151"/>
      <c r="Q598" s="20">
        <f t="shared" si="939"/>
        <v>0</v>
      </c>
      <c r="R598" s="143"/>
      <c r="S598" s="215">
        <f>100%</f>
        <v>1</v>
      </c>
      <c r="T598" s="194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5">
        <f t="shared" si="943"/>
        <v>0.27</v>
      </c>
      <c r="AD598" s="214">
        <f t="shared" si="963"/>
        <v>0</v>
      </c>
      <c r="AE598" s="20">
        <f t="shared" si="944"/>
        <v>0</v>
      </c>
      <c r="AF598" s="21">
        <f t="shared" si="945"/>
        <v>0</v>
      </c>
      <c r="AG598" s="215">
        <f t="shared" si="946"/>
        <v>1</v>
      </c>
      <c r="AH598" s="194">
        <f t="shared" si="964"/>
        <v>0</v>
      </c>
      <c r="AI598" s="151"/>
      <c r="AJ598" s="20">
        <f t="shared" si="947"/>
        <v>0</v>
      </c>
      <c r="AK598" s="143"/>
      <c r="AL598" s="215">
        <f t="shared" si="948"/>
        <v>1</v>
      </c>
      <c r="AM598" s="194">
        <f t="shared" si="965"/>
        <v>0</v>
      </c>
      <c r="AN598" s="151"/>
      <c r="AO598" s="143">
        <f t="shared" si="949"/>
        <v>0</v>
      </c>
      <c r="AP598" s="208">
        <f t="shared" si="966"/>
        <v>0</v>
      </c>
      <c r="AQ598" s="53" t="str">
        <f t="shared" si="970"/>
        <v xml:space="preserve"> </v>
      </c>
      <c r="AR598" s="231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5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5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8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2" t="s">
        <v>148</v>
      </c>
      <c r="F599" s="302"/>
      <c r="G599" s="67"/>
      <c r="H599" s="72"/>
      <c r="I599" s="27"/>
      <c r="J599" s="195">
        <f>27%</f>
        <v>0.27</v>
      </c>
      <c r="K599" s="214">
        <f t="shared" si="960"/>
        <v>0</v>
      </c>
      <c r="L599" s="20">
        <f t="shared" si="937"/>
        <v>0</v>
      </c>
      <c r="M599" s="73">
        <f t="shared" si="938"/>
        <v>0</v>
      </c>
      <c r="N599" s="215">
        <f>100%</f>
        <v>1</v>
      </c>
      <c r="O599" s="194">
        <f t="shared" si="961"/>
        <v>0</v>
      </c>
      <c r="P599" s="151"/>
      <c r="Q599" s="20">
        <f t="shared" si="939"/>
        <v>0</v>
      </c>
      <c r="R599" s="143"/>
      <c r="S599" s="215">
        <f>100%</f>
        <v>1</v>
      </c>
      <c r="T599" s="194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5">
        <f t="shared" si="943"/>
        <v>0.27</v>
      </c>
      <c r="AD599" s="214">
        <f t="shared" si="963"/>
        <v>0</v>
      </c>
      <c r="AE599" s="20">
        <f t="shared" si="944"/>
        <v>0</v>
      </c>
      <c r="AF599" s="21">
        <f t="shared" si="945"/>
        <v>0</v>
      </c>
      <c r="AG599" s="215">
        <f t="shared" si="946"/>
        <v>1</v>
      </c>
      <c r="AH599" s="194">
        <f t="shared" si="964"/>
        <v>0</v>
      </c>
      <c r="AI599" s="151"/>
      <c r="AJ599" s="20">
        <f t="shared" si="947"/>
        <v>0</v>
      </c>
      <c r="AK599" s="143"/>
      <c r="AL599" s="215">
        <f t="shared" si="948"/>
        <v>1</v>
      </c>
      <c r="AM599" s="194">
        <f t="shared" si="965"/>
        <v>0</v>
      </c>
      <c r="AN599" s="151"/>
      <c r="AO599" s="143">
        <f t="shared" si="949"/>
        <v>0</v>
      </c>
      <c r="AP599" s="208">
        <f t="shared" si="966"/>
        <v>0</v>
      </c>
      <c r="AQ599" s="53" t="str">
        <f t="shared" si="970"/>
        <v xml:space="preserve"> </v>
      </c>
      <c r="AR599" s="231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5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5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8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2" t="s">
        <v>148</v>
      </c>
      <c r="F600" s="302"/>
      <c r="G600" s="67"/>
      <c r="H600" s="72"/>
      <c r="I600" s="27"/>
      <c r="J600" s="195">
        <f>27%</f>
        <v>0.27</v>
      </c>
      <c r="K600" s="214">
        <f t="shared" si="960"/>
        <v>0</v>
      </c>
      <c r="L600" s="20">
        <f t="shared" si="937"/>
        <v>0</v>
      </c>
      <c r="M600" s="73">
        <f t="shared" si="938"/>
        <v>0</v>
      </c>
      <c r="N600" s="215">
        <f>100%</f>
        <v>1</v>
      </c>
      <c r="O600" s="194">
        <f t="shared" si="961"/>
        <v>0</v>
      </c>
      <c r="P600" s="151"/>
      <c r="Q600" s="20">
        <f t="shared" si="939"/>
        <v>0</v>
      </c>
      <c r="R600" s="143"/>
      <c r="S600" s="215">
        <f>100%</f>
        <v>1</v>
      </c>
      <c r="T600" s="194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5">
        <f t="shared" si="943"/>
        <v>0.27</v>
      </c>
      <c r="AD600" s="214">
        <f t="shared" si="963"/>
        <v>0</v>
      </c>
      <c r="AE600" s="20">
        <f t="shared" si="944"/>
        <v>0</v>
      </c>
      <c r="AF600" s="21">
        <f t="shared" si="945"/>
        <v>0</v>
      </c>
      <c r="AG600" s="215">
        <f t="shared" si="946"/>
        <v>1</v>
      </c>
      <c r="AH600" s="194">
        <f t="shared" si="964"/>
        <v>0</v>
      </c>
      <c r="AI600" s="151"/>
      <c r="AJ600" s="20">
        <f t="shared" si="947"/>
        <v>0</v>
      </c>
      <c r="AK600" s="143"/>
      <c r="AL600" s="215">
        <f t="shared" si="948"/>
        <v>1</v>
      </c>
      <c r="AM600" s="194">
        <f t="shared" si="965"/>
        <v>0</v>
      </c>
      <c r="AN600" s="151"/>
      <c r="AO600" s="143">
        <f t="shared" si="949"/>
        <v>0</v>
      </c>
      <c r="AP600" s="208">
        <f t="shared" si="966"/>
        <v>0</v>
      </c>
      <c r="AQ600" s="53" t="str">
        <f t="shared" si="970"/>
        <v xml:space="preserve"> </v>
      </c>
      <c r="AR600" s="231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5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5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8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2" t="s">
        <v>148</v>
      </c>
      <c r="F601" s="302"/>
      <c r="G601" s="67"/>
      <c r="H601" s="72"/>
      <c r="I601" s="27"/>
      <c r="J601" s="195">
        <f>27%</f>
        <v>0.27</v>
      </c>
      <c r="K601" s="214">
        <f t="shared" si="960"/>
        <v>0</v>
      </c>
      <c r="L601" s="20">
        <f t="shared" si="937"/>
        <v>0</v>
      </c>
      <c r="M601" s="73">
        <f t="shared" si="938"/>
        <v>0</v>
      </c>
      <c r="N601" s="215">
        <f>100%</f>
        <v>1</v>
      </c>
      <c r="O601" s="194">
        <f t="shared" si="961"/>
        <v>0</v>
      </c>
      <c r="P601" s="151"/>
      <c r="Q601" s="20">
        <f t="shared" si="939"/>
        <v>0</v>
      </c>
      <c r="R601" s="143"/>
      <c r="S601" s="215">
        <f>100%</f>
        <v>1</v>
      </c>
      <c r="T601" s="194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5">
        <f t="shared" si="943"/>
        <v>0.27</v>
      </c>
      <c r="AD601" s="214">
        <f t="shared" si="963"/>
        <v>0</v>
      </c>
      <c r="AE601" s="20">
        <f t="shared" si="944"/>
        <v>0</v>
      </c>
      <c r="AF601" s="21">
        <f t="shared" si="945"/>
        <v>0</v>
      </c>
      <c r="AG601" s="215">
        <f t="shared" si="946"/>
        <v>1</v>
      </c>
      <c r="AH601" s="194">
        <f t="shared" si="964"/>
        <v>0</v>
      </c>
      <c r="AI601" s="151"/>
      <c r="AJ601" s="20">
        <f t="shared" si="947"/>
        <v>0</v>
      </c>
      <c r="AK601" s="143"/>
      <c r="AL601" s="215">
        <f t="shared" si="948"/>
        <v>1</v>
      </c>
      <c r="AM601" s="194">
        <f t="shared" si="965"/>
        <v>0</v>
      </c>
      <c r="AN601" s="151"/>
      <c r="AO601" s="143">
        <f t="shared" si="949"/>
        <v>0</v>
      </c>
      <c r="AP601" s="208">
        <f>AH601-O601</f>
        <v>0</v>
      </c>
      <c r="AQ601" s="53" t="str">
        <f t="shared" si="970"/>
        <v xml:space="preserve"> </v>
      </c>
      <c r="AR601" s="231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5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5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8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03" t="s">
        <v>33</v>
      </c>
      <c r="E602" s="304"/>
      <c r="F602" s="305"/>
      <c r="G602" s="65"/>
      <c r="H602" s="70"/>
      <c r="I602" s="26"/>
      <c r="J602" s="26"/>
      <c r="K602" s="133"/>
      <c r="L602" s="5"/>
      <c r="M602" s="71">
        <f>O602+Q602</f>
        <v>0</v>
      </c>
      <c r="N602" s="216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6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6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6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9"/>
      <c r="AQ602" s="11" t="str">
        <f t="shared" si="970"/>
        <v xml:space="preserve"> </v>
      </c>
      <c r="AR602" s="230"/>
      <c r="AS602" s="23"/>
      <c r="AT602" s="26"/>
      <c r="AU602" s="26"/>
      <c r="AV602" s="5"/>
      <c r="AW602" s="6">
        <f>AY602+BA602</f>
        <v>0</v>
      </c>
      <c r="AX602" s="216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6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9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2" t="s">
        <v>148</v>
      </c>
      <c r="F603" s="302"/>
      <c r="G603" s="67"/>
      <c r="H603" s="72"/>
      <c r="I603" s="27"/>
      <c r="J603" s="195">
        <f>27%</f>
        <v>0.27</v>
      </c>
      <c r="K603" s="214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5">
        <f>100%</f>
        <v>1</v>
      </c>
      <c r="O603" s="194">
        <f>ROUND((M603*N603),0)</f>
        <v>0</v>
      </c>
      <c r="P603" s="151"/>
      <c r="Q603" s="20">
        <f t="shared" ref="Q603:Q622" si="975">M603-O603</f>
        <v>0</v>
      </c>
      <c r="R603" s="143"/>
      <c r="S603" s="215">
        <f>100%</f>
        <v>1</v>
      </c>
      <c r="T603" s="194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5">
        <f t="shared" ref="AC603:AC622" si="979">J603</f>
        <v>0.27</v>
      </c>
      <c r="AD603" s="214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5">
        <f t="shared" ref="AG603:AG622" si="982">N603</f>
        <v>1</v>
      </c>
      <c r="AH603" s="194">
        <f>ROUND((AF603*AG603),0)</f>
        <v>0</v>
      </c>
      <c r="AI603" s="151"/>
      <c r="AJ603" s="20">
        <f t="shared" ref="AJ603:AJ622" si="983">AF603-AH603</f>
        <v>0</v>
      </c>
      <c r="AK603" s="143"/>
      <c r="AL603" s="215">
        <f t="shared" ref="AL603:AL622" si="984">S603</f>
        <v>1</v>
      </c>
      <c r="AM603" s="194">
        <f>ROUND((AL603*AH603),0)</f>
        <v>0</v>
      </c>
      <c r="AN603" s="141"/>
      <c r="AO603" s="143">
        <f t="shared" ref="AO603:AO622" si="985">AH603-AM603</f>
        <v>0</v>
      </c>
      <c r="AP603" s="208">
        <f>AH603-O603</f>
        <v>0</v>
      </c>
      <c r="AQ603" s="11" t="str">
        <f t="shared" si="970"/>
        <v xml:space="preserve"> </v>
      </c>
      <c r="AR603" s="230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5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5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8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2" t="s">
        <v>148</v>
      </c>
      <c r="F604" s="302"/>
      <c r="G604" s="67"/>
      <c r="H604" s="72"/>
      <c r="I604" s="27"/>
      <c r="J604" s="195">
        <f>27%</f>
        <v>0.27</v>
      </c>
      <c r="K604" s="214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5">
        <f>100%</f>
        <v>1</v>
      </c>
      <c r="O604" s="194">
        <f t="shared" ref="O604:O622" si="994">ROUND((M604*N604),0)</f>
        <v>0</v>
      </c>
      <c r="P604" s="151"/>
      <c r="Q604" s="20">
        <f t="shared" si="975"/>
        <v>0</v>
      </c>
      <c r="R604" s="143"/>
      <c r="S604" s="215">
        <f>100%</f>
        <v>1</v>
      </c>
      <c r="T604" s="194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5">
        <f t="shared" si="979"/>
        <v>0.27</v>
      </c>
      <c r="AD604" s="214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5">
        <f t="shared" si="982"/>
        <v>1</v>
      </c>
      <c r="AH604" s="194">
        <f t="shared" ref="AH604:AH622" si="997">ROUND((AF604*AG604),0)</f>
        <v>0</v>
      </c>
      <c r="AI604" s="151"/>
      <c r="AJ604" s="20">
        <f t="shared" si="983"/>
        <v>0</v>
      </c>
      <c r="AK604" s="143"/>
      <c r="AL604" s="215">
        <f t="shared" si="984"/>
        <v>1</v>
      </c>
      <c r="AM604" s="194">
        <f t="shared" ref="AM604:AM622" si="998">ROUND((AL604*AH604),0)</f>
        <v>0</v>
      </c>
      <c r="AN604" s="141"/>
      <c r="AO604" s="143">
        <f t="shared" si="985"/>
        <v>0</v>
      </c>
      <c r="AP604" s="208">
        <f t="shared" ref="AP604:AP621" si="999">AH604-O604</f>
        <v>0</v>
      </c>
      <c r="AQ604" s="11" t="str">
        <f t="shared" si="970"/>
        <v xml:space="preserve"> </v>
      </c>
      <c r="AR604" s="230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5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5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8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2" t="s">
        <v>148</v>
      </c>
      <c r="F605" s="302"/>
      <c r="G605" s="67"/>
      <c r="H605" s="72"/>
      <c r="I605" s="27"/>
      <c r="J605" s="195">
        <f>27%</f>
        <v>0.27</v>
      </c>
      <c r="K605" s="214">
        <f t="shared" si="993"/>
        <v>0</v>
      </c>
      <c r="L605" s="20">
        <f t="shared" si="973"/>
        <v>0</v>
      </c>
      <c r="M605" s="73">
        <f t="shared" si="974"/>
        <v>0</v>
      </c>
      <c r="N605" s="215">
        <f>100%</f>
        <v>1</v>
      </c>
      <c r="O605" s="194">
        <f t="shared" si="994"/>
        <v>0</v>
      </c>
      <c r="P605" s="151"/>
      <c r="Q605" s="20">
        <f t="shared" si="975"/>
        <v>0</v>
      </c>
      <c r="R605" s="143"/>
      <c r="S605" s="215">
        <f>100%</f>
        <v>1</v>
      </c>
      <c r="T605" s="194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5">
        <f t="shared" si="979"/>
        <v>0.27</v>
      </c>
      <c r="AD605" s="214">
        <f t="shared" si="996"/>
        <v>0</v>
      </c>
      <c r="AE605" s="20">
        <f t="shared" si="980"/>
        <v>0</v>
      </c>
      <c r="AF605" s="21">
        <f t="shared" si="981"/>
        <v>0</v>
      </c>
      <c r="AG605" s="215">
        <f t="shared" si="982"/>
        <v>1</v>
      </c>
      <c r="AH605" s="194">
        <f t="shared" si="997"/>
        <v>0</v>
      </c>
      <c r="AI605" s="151"/>
      <c r="AJ605" s="20">
        <f t="shared" si="983"/>
        <v>0</v>
      </c>
      <c r="AK605" s="143"/>
      <c r="AL605" s="215">
        <f t="shared" si="984"/>
        <v>1</v>
      </c>
      <c r="AM605" s="194">
        <f t="shared" si="998"/>
        <v>0</v>
      </c>
      <c r="AN605" s="141"/>
      <c r="AO605" s="143">
        <f t="shared" si="985"/>
        <v>0</v>
      </c>
      <c r="AP605" s="208">
        <f t="shared" si="999"/>
        <v>0</v>
      </c>
      <c r="AQ605" s="11" t="str">
        <f t="shared" si="970"/>
        <v xml:space="preserve"> </v>
      </c>
      <c r="AR605" s="230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5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5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8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2" t="s">
        <v>148</v>
      </c>
      <c r="F606" s="302"/>
      <c r="G606" s="67"/>
      <c r="H606" s="72"/>
      <c r="I606" s="27"/>
      <c r="J606" s="195">
        <f>27%</f>
        <v>0.27</v>
      </c>
      <c r="K606" s="214">
        <f t="shared" si="993"/>
        <v>0</v>
      </c>
      <c r="L606" s="20">
        <f t="shared" si="973"/>
        <v>0</v>
      </c>
      <c r="M606" s="73">
        <f t="shared" si="974"/>
        <v>0</v>
      </c>
      <c r="N606" s="215">
        <f>100%</f>
        <v>1</v>
      </c>
      <c r="O606" s="194">
        <f t="shared" si="994"/>
        <v>0</v>
      </c>
      <c r="P606" s="151"/>
      <c r="Q606" s="20">
        <f t="shared" si="975"/>
        <v>0</v>
      </c>
      <c r="R606" s="143"/>
      <c r="S606" s="215">
        <f>100%</f>
        <v>1</v>
      </c>
      <c r="T606" s="194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5">
        <f t="shared" si="979"/>
        <v>0.27</v>
      </c>
      <c r="AD606" s="214">
        <f t="shared" si="996"/>
        <v>0</v>
      </c>
      <c r="AE606" s="20">
        <f t="shared" si="980"/>
        <v>0</v>
      </c>
      <c r="AF606" s="21">
        <f t="shared" si="981"/>
        <v>0</v>
      </c>
      <c r="AG606" s="215">
        <f t="shared" si="982"/>
        <v>1</v>
      </c>
      <c r="AH606" s="194">
        <f t="shared" si="997"/>
        <v>0</v>
      </c>
      <c r="AI606" s="151"/>
      <c r="AJ606" s="20">
        <f t="shared" si="983"/>
        <v>0</v>
      </c>
      <c r="AK606" s="143"/>
      <c r="AL606" s="215">
        <f t="shared" si="984"/>
        <v>1</v>
      </c>
      <c r="AM606" s="194">
        <f t="shared" si="998"/>
        <v>0</v>
      </c>
      <c r="AN606" s="141"/>
      <c r="AO606" s="143">
        <f t="shared" si="985"/>
        <v>0</v>
      </c>
      <c r="AP606" s="208">
        <f t="shared" si="999"/>
        <v>0</v>
      </c>
      <c r="AQ606" s="11" t="str">
        <f t="shared" si="970"/>
        <v xml:space="preserve"> </v>
      </c>
      <c r="AR606" s="230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5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5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8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2" t="s">
        <v>148</v>
      </c>
      <c r="F607" s="302"/>
      <c r="G607" s="67"/>
      <c r="H607" s="72"/>
      <c r="I607" s="27"/>
      <c r="J607" s="195">
        <f>27%</f>
        <v>0.27</v>
      </c>
      <c r="K607" s="214">
        <f t="shared" si="993"/>
        <v>0</v>
      </c>
      <c r="L607" s="20">
        <f t="shared" si="973"/>
        <v>0</v>
      </c>
      <c r="M607" s="73">
        <f t="shared" si="974"/>
        <v>0</v>
      </c>
      <c r="N607" s="215">
        <f>100%</f>
        <v>1</v>
      </c>
      <c r="O607" s="194">
        <f t="shared" si="994"/>
        <v>0</v>
      </c>
      <c r="P607" s="151"/>
      <c r="Q607" s="20">
        <f t="shared" si="975"/>
        <v>0</v>
      </c>
      <c r="R607" s="143"/>
      <c r="S607" s="215">
        <f>100%</f>
        <v>1</v>
      </c>
      <c r="T607" s="194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5">
        <f t="shared" si="979"/>
        <v>0.27</v>
      </c>
      <c r="AD607" s="214">
        <f t="shared" si="996"/>
        <v>0</v>
      </c>
      <c r="AE607" s="20">
        <f t="shared" si="980"/>
        <v>0</v>
      </c>
      <c r="AF607" s="21">
        <f t="shared" si="981"/>
        <v>0</v>
      </c>
      <c r="AG607" s="215">
        <f t="shared" si="982"/>
        <v>1</v>
      </c>
      <c r="AH607" s="194">
        <f t="shared" si="997"/>
        <v>0</v>
      </c>
      <c r="AI607" s="151"/>
      <c r="AJ607" s="20">
        <f t="shared" si="983"/>
        <v>0</v>
      </c>
      <c r="AK607" s="143"/>
      <c r="AL607" s="215">
        <f t="shared" si="984"/>
        <v>1</v>
      </c>
      <c r="AM607" s="194">
        <f t="shared" si="998"/>
        <v>0</v>
      </c>
      <c r="AN607" s="141"/>
      <c r="AO607" s="143">
        <f t="shared" si="985"/>
        <v>0</v>
      </c>
      <c r="AP607" s="208">
        <f t="shared" si="999"/>
        <v>0</v>
      </c>
      <c r="AQ607" s="11" t="str">
        <f t="shared" si="970"/>
        <v xml:space="preserve"> </v>
      </c>
      <c r="AR607" s="230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5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5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8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2" t="s">
        <v>148</v>
      </c>
      <c r="F608" s="302"/>
      <c r="G608" s="67"/>
      <c r="H608" s="72"/>
      <c r="I608" s="27"/>
      <c r="J608" s="195">
        <f>27%</f>
        <v>0.27</v>
      </c>
      <c r="K608" s="214">
        <f t="shared" si="993"/>
        <v>0</v>
      </c>
      <c r="L608" s="20">
        <f t="shared" si="973"/>
        <v>0</v>
      </c>
      <c r="M608" s="73">
        <f t="shared" si="974"/>
        <v>0</v>
      </c>
      <c r="N608" s="215">
        <f>100%</f>
        <v>1</v>
      </c>
      <c r="O608" s="194">
        <f t="shared" si="994"/>
        <v>0</v>
      </c>
      <c r="P608" s="151"/>
      <c r="Q608" s="20">
        <f t="shared" si="975"/>
        <v>0</v>
      </c>
      <c r="R608" s="143"/>
      <c r="S608" s="215">
        <f>100%</f>
        <v>1</v>
      </c>
      <c r="T608" s="194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5">
        <f t="shared" si="979"/>
        <v>0.27</v>
      </c>
      <c r="AD608" s="214">
        <f t="shared" si="996"/>
        <v>0</v>
      </c>
      <c r="AE608" s="20">
        <f t="shared" si="980"/>
        <v>0</v>
      </c>
      <c r="AF608" s="21">
        <f t="shared" si="981"/>
        <v>0</v>
      </c>
      <c r="AG608" s="215">
        <f t="shared" si="982"/>
        <v>1</v>
      </c>
      <c r="AH608" s="194">
        <f t="shared" si="997"/>
        <v>0</v>
      </c>
      <c r="AI608" s="151"/>
      <c r="AJ608" s="20">
        <f t="shared" si="983"/>
        <v>0</v>
      </c>
      <c r="AK608" s="143"/>
      <c r="AL608" s="215">
        <f t="shared" si="984"/>
        <v>1</v>
      </c>
      <c r="AM608" s="194">
        <f t="shared" si="998"/>
        <v>0</v>
      </c>
      <c r="AN608" s="141"/>
      <c r="AO608" s="143">
        <f t="shared" si="985"/>
        <v>0</v>
      </c>
      <c r="AP608" s="208">
        <f t="shared" si="999"/>
        <v>0</v>
      </c>
      <c r="AQ608" s="11" t="str">
        <f t="shared" si="970"/>
        <v xml:space="preserve"> </v>
      </c>
      <c r="AR608" s="230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5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5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8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2" t="s">
        <v>148</v>
      </c>
      <c r="F609" s="302"/>
      <c r="G609" s="67"/>
      <c r="H609" s="72"/>
      <c r="I609" s="27"/>
      <c r="J609" s="195">
        <f>27%</f>
        <v>0.27</v>
      </c>
      <c r="K609" s="214">
        <f t="shared" si="993"/>
        <v>0</v>
      </c>
      <c r="L609" s="20">
        <f t="shared" si="973"/>
        <v>0</v>
      </c>
      <c r="M609" s="73">
        <f t="shared" si="974"/>
        <v>0</v>
      </c>
      <c r="N609" s="215">
        <f>100%</f>
        <v>1</v>
      </c>
      <c r="O609" s="194">
        <f t="shared" si="994"/>
        <v>0</v>
      </c>
      <c r="P609" s="151"/>
      <c r="Q609" s="20">
        <f t="shared" si="975"/>
        <v>0</v>
      </c>
      <c r="R609" s="143"/>
      <c r="S609" s="215">
        <f>100%</f>
        <v>1</v>
      </c>
      <c r="T609" s="194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5">
        <f t="shared" si="979"/>
        <v>0.27</v>
      </c>
      <c r="AD609" s="214">
        <f t="shared" si="996"/>
        <v>0</v>
      </c>
      <c r="AE609" s="20">
        <f t="shared" si="980"/>
        <v>0</v>
      </c>
      <c r="AF609" s="21">
        <f t="shared" si="981"/>
        <v>0</v>
      </c>
      <c r="AG609" s="215">
        <f t="shared" si="982"/>
        <v>1</v>
      </c>
      <c r="AH609" s="194">
        <f t="shared" si="997"/>
        <v>0</v>
      </c>
      <c r="AI609" s="151"/>
      <c r="AJ609" s="20">
        <f t="shared" si="983"/>
        <v>0</v>
      </c>
      <c r="AK609" s="143"/>
      <c r="AL609" s="215">
        <f t="shared" si="984"/>
        <v>1</v>
      </c>
      <c r="AM609" s="194">
        <f t="shared" si="998"/>
        <v>0</v>
      </c>
      <c r="AN609" s="141"/>
      <c r="AO609" s="143">
        <f t="shared" si="985"/>
        <v>0</v>
      </c>
      <c r="AP609" s="208">
        <f t="shared" si="999"/>
        <v>0</v>
      </c>
      <c r="AQ609" s="11" t="str">
        <f t="shared" si="970"/>
        <v xml:space="preserve"> </v>
      </c>
      <c r="AR609" s="230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5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5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8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2" t="s">
        <v>148</v>
      </c>
      <c r="F610" s="302"/>
      <c r="G610" s="67"/>
      <c r="H610" s="72"/>
      <c r="I610" s="27"/>
      <c r="J610" s="195">
        <f>27%</f>
        <v>0.27</v>
      </c>
      <c r="K610" s="214">
        <f t="shared" si="993"/>
        <v>0</v>
      </c>
      <c r="L610" s="20">
        <f t="shared" si="973"/>
        <v>0</v>
      </c>
      <c r="M610" s="73">
        <f t="shared" si="974"/>
        <v>0</v>
      </c>
      <c r="N610" s="215">
        <f>100%</f>
        <v>1</v>
      </c>
      <c r="O610" s="194">
        <f t="shared" si="994"/>
        <v>0</v>
      </c>
      <c r="P610" s="151"/>
      <c r="Q610" s="20">
        <f t="shared" si="975"/>
        <v>0</v>
      </c>
      <c r="R610" s="143"/>
      <c r="S610" s="215">
        <f>100%</f>
        <v>1</v>
      </c>
      <c r="T610" s="194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5">
        <f t="shared" si="979"/>
        <v>0.27</v>
      </c>
      <c r="AD610" s="214">
        <f t="shared" si="996"/>
        <v>0</v>
      </c>
      <c r="AE610" s="20">
        <f t="shared" si="980"/>
        <v>0</v>
      </c>
      <c r="AF610" s="21">
        <f t="shared" si="981"/>
        <v>0</v>
      </c>
      <c r="AG610" s="215">
        <f t="shared" si="982"/>
        <v>1</v>
      </c>
      <c r="AH610" s="194">
        <f t="shared" si="997"/>
        <v>0</v>
      </c>
      <c r="AI610" s="151"/>
      <c r="AJ610" s="20">
        <f t="shared" si="983"/>
        <v>0</v>
      </c>
      <c r="AK610" s="143"/>
      <c r="AL610" s="215">
        <f t="shared" si="984"/>
        <v>1</v>
      </c>
      <c r="AM610" s="194">
        <f t="shared" si="998"/>
        <v>0</v>
      </c>
      <c r="AN610" s="141"/>
      <c r="AO610" s="143">
        <f t="shared" si="985"/>
        <v>0</v>
      </c>
      <c r="AP610" s="208">
        <f t="shared" si="999"/>
        <v>0</v>
      </c>
      <c r="AQ610" s="11" t="str">
        <f t="shared" si="970"/>
        <v xml:space="preserve"> </v>
      </c>
      <c r="AR610" s="230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5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5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8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2" t="s">
        <v>148</v>
      </c>
      <c r="F611" s="302"/>
      <c r="G611" s="67"/>
      <c r="H611" s="72"/>
      <c r="I611" s="27"/>
      <c r="J611" s="195">
        <f>27%</f>
        <v>0.27</v>
      </c>
      <c r="K611" s="214">
        <f t="shared" si="993"/>
        <v>0</v>
      </c>
      <c r="L611" s="20">
        <f t="shared" si="973"/>
        <v>0</v>
      </c>
      <c r="M611" s="73">
        <f t="shared" si="974"/>
        <v>0</v>
      </c>
      <c r="N611" s="215">
        <f>100%</f>
        <v>1</v>
      </c>
      <c r="O611" s="194">
        <f t="shared" si="994"/>
        <v>0</v>
      </c>
      <c r="P611" s="151"/>
      <c r="Q611" s="20">
        <f t="shared" si="975"/>
        <v>0</v>
      </c>
      <c r="R611" s="143"/>
      <c r="S611" s="215">
        <f>100%</f>
        <v>1</v>
      </c>
      <c r="T611" s="194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5">
        <f t="shared" si="979"/>
        <v>0.27</v>
      </c>
      <c r="AD611" s="214">
        <f t="shared" si="996"/>
        <v>0</v>
      </c>
      <c r="AE611" s="20">
        <f t="shared" si="980"/>
        <v>0</v>
      </c>
      <c r="AF611" s="21">
        <f t="shared" si="981"/>
        <v>0</v>
      </c>
      <c r="AG611" s="215">
        <f t="shared" si="982"/>
        <v>1</v>
      </c>
      <c r="AH611" s="194">
        <f t="shared" si="997"/>
        <v>0</v>
      </c>
      <c r="AI611" s="151"/>
      <c r="AJ611" s="20">
        <f t="shared" si="983"/>
        <v>0</v>
      </c>
      <c r="AK611" s="143"/>
      <c r="AL611" s="215">
        <f t="shared" si="984"/>
        <v>1</v>
      </c>
      <c r="AM611" s="194">
        <f t="shared" si="998"/>
        <v>0</v>
      </c>
      <c r="AN611" s="141"/>
      <c r="AO611" s="143">
        <f t="shared" si="985"/>
        <v>0</v>
      </c>
      <c r="AP611" s="208">
        <f t="shared" si="999"/>
        <v>0</v>
      </c>
      <c r="AQ611" s="11" t="str">
        <f t="shared" si="970"/>
        <v xml:space="preserve"> </v>
      </c>
      <c r="AR611" s="230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5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5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8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2" t="s">
        <v>148</v>
      </c>
      <c r="F612" s="302"/>
      <c r="G612" s="67"/>
      <c r="H612" s="72"/>
      <c r="I612" s="27"/>
      <c r="J612" s="195">
        <f>27%</f>
        <v>0.27</v>
      </c>
      <c r="K612" s="214">
        <f t="shared" si="993"/>
        <v>0</v>
      </c>
      <c r="L612" s="20">
        <f t="shared" si="973"/>
        <v>0</v>
      </c>
      <c r="M612" s="73">
        <f t="shared" si="974"/>
        <v>0</v>
      </c>
      <c r="N612" s="215">
        <f>100%</f>
        <v>1</v>
      </c>
      <c r="O612" s="194">
        <f t="shared" si="994"/>
        <v>0</v>
      </c>
      <c r="P612" s="151"/>
      <c r="Q612" s="20">
        <f t="shared" si="975"/>
        <v>0</v>
      </c>
      <c r="R612" s="143"/>
      <c r="S612" s="215">
        <f>100%</f>
        <v>1</v>
      </c>
      <c r="T612" s="194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5">
        <f t="shared" si="979"/>
        <v>0.27</v>
      </c>
      <c r="AD612" s="214">
        <f t="shared" si="996"/>
        <v>0</v>
      </c>
      <c r="AE612" s="20">
        <f t="shared" si="980"/>
        <v>0</v>
      </c>
      <c r="AF612" s="21">
        <f t="shared" si="981"/>
        <v>0</v>
      </c>
      <c r="AG612" s="215">
        <f t="shared" si="982"/>
        <v>1</v>
      </c>
      <c r="AH612" s="194">
        <f t="shared" si="997"/>
        <v>0</v>
      </c>
      <c r="AI612" s="151"/>
      <c r="AJ612" s="20">
        <f t="shared" si="983"/>
        <v>0</v>
      </c>
      <c r="AK612" s="143"/>
      <c r="AL612" s="215">
        <f t="shared" si="984"/>
        <v>1</v>
      </c>
      <c r="AM612" s="194">
        <f t="shared" si="998"/>
        <v>0</v>
      </c>
      <c r="AN612" s="141"/>
      <c r="AO612" s="143">
        <f t="shared" si="985"/>
        <v>0</v>
      </c>
      <c r="AP612" s="208">
        <f t="shared" si="999"/>
        <v>0</v>
      </c>
      <c r="AQ612" s="11" t="str">
        <f t="shared" si="970"/>
        <v xml:space="preserve"> </v>
      </c>
      <c r="AR612" s="230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5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5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8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2" t="s">
        <v>148</v>
      </c>
      <c r="F613" s="302"/>
      <c r="G613" s="67"/>
      <c r="H613" s="72"/>
      <c r="I613" s="27"/>
      <c r="J613" s="195">
        <f>27%</f>
        <v>0.27</v>
      </c>
      <c r="K613" s="214">
        <f t="shared" si="993"/>
        <v>0</v>
      </c>
      <c r="L613" s="20">
        <f t="shared" si="973"/>
        <v>0</v>
      </c>
      <c r="M613" s="73">
        <f t="shared" si="974"/>
        <v>0</v>
      </c>
      <c r="N613" s="215">
        <f>100%</f>
        <v>1</v>
      </c>
      <c r="O613" s="194">
        <f t="shared" si="994"/>
        <v>0</v>
      </c>
      <c r="P613" s="151"/>
      <c r="Q613" s="20">
        <f t="shared" si="975"/>
        <v>0</v>
      </c>
      <c r="R613" s="143"/>
      <c r="S613" s="215">
        <f>100%</f>
        <v>1</v>
      </c>
      <c r="T613" s="194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5">
        <f t="shared" si="979"/>
        <v>0.27</v>
      </c>
      <c r="AD613" s="214">
        <f t="shared" si="996"/>
        <v>0</v>
      </c>
      <c r="AE613" s="20">
        <f t="shared" si="980"/>
        <v>0</v>
      </c>
      <c r="AF613" s="21">
        <f t="shared" si="981"/>
        <v>0</v>
      </c>
      <c r="AG613" s="215">
        <f t="shared" si="982"/>
        <v>1</v>
      </c>
      <c r="AH613" s="194">
        <f t="shared" si="997"/>
        <v>0</v>
      </c>
      <c r="AI613" s="151"/>
      <c r="AJ613" s="20">
        <f t="shared" si="983"/>
        <v>0</v>
      </c>
      <c r="AK613" s="143"/>
      <c r="AL613" s="215">
        <f t="shared" si="984"/>
        <v>1</v>
      </c>
      <c r="AM613" s="194">
        <f t="shared" si="998"/>
        <v>0</v>
      </c>
      <c r="AN613" s="141"/>
      <c r="AO613" s="143">
        <f t="shared" si="985"/>
        <v>0</v>
      </c>
      <c r="AP613" s="208">
        <f t="shared" si="999"/>
        <v>0</v>
      </c>
      <c r="AQ613" s="11" t="str">
        <f t="shared" si="970"/>
        <v xml:space="preserve"> </v>
      </c>
      <c r="AR613" s="230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5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5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8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2" t="s">
        <v>148</v>
      </c>
      <c r="F614" s="302"/>
      <c r="G614" s="67"/>
      <c r="H614" s="72"/>
      <c r="I614" s="27"/>
      <c r="J614" s="195">
        <f>27%</f>
        <v>0.27</v>
      </c>
      <c r="K614" s="214">
        <f t="shared" si="993"/>
        <v>0</v>
      </c>
      <c r="L614" s="20">
        <f t="shared" si="973"/>
        <v>0</v>
      </c>
      <c r="M614" s="73">
        <f t="shared" si="974"/>
        <v>0</v>
      </c>
      <c r="N614" s="215">
        <f>100%</f>
        <v>1</v>
      </c>
      <c r="O614" s="194">
        <f t="shared" si="994"/>
        <v>0</v>
      </c>
      <c r="P614" s="151"/>
      <c r="Q614" s="20">
        <f t="shared" si="975"/>
        <v>0</v>
      </c>
      <c r="R614" s="143"/>
      <c r="S614" s="215">
        <f>100%</f>
        <v>1</v>
      </c>
      <c r="T614" s="194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5">
        <f t="shared" si="979"/>
        <v>0.27</v>
      </c>
      <c r="AD614" s="214">
        <f t="shared" si="996"/>
        <v>0</v>
      </c>
      <c r="AE614" s="20">
        <f t="shared" si="980"/>
        <v>0</v>
      </c>
      <c r="AF614" s="21">
        <f t="shared" si="981"/>
        <v>0</v>
      </c>
      <c r="AG614" s="215">
        <f t="shared" si="982"/>
        <v>1</v>
      </c>
      <c r="AH614" s="194">
        <f t="shared" si="997"/>
        <v>0</v>
      </c>
      <c r="AI614" s="151"/>
      <c r="AJ614" s="20">
        <f t="shared" si="983"/>
        <v>0</v>
      </c>
      <c r="AK614" s="143"/>
      <c r="AL614" s="215">
        <f t="shared" si="984"/>
        <v>1</v>
      </c>
      <c r="AM614" s="194">
        <f t="shared" si="998"/>
        <v>0</v>
      </c>
      <c r="AN614" s="141"/>
      <c r="AO614" s="143">
        <f t="shared" si="985"/>
        <v>0</v>
      </c>
      <c r="AP614" s="208">
        <f t="shared" si="999"/>
        <v>0</v>
      </c>
      <c r="AQ614" s="11" t="str">
        <f t="shared" si="970"/>
        <v xml:space="preserve"> </v>
      </c>
      <c r="AR614" s="230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5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5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8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2" t="s">
        <v>148</v>
      </c>
      <c r="F615" s="302"/>
      <c r="G615" s="67"/>
      <c r="H615" s="72"/>
      <c r="I615" s="27"/>
      <c r="J615" s="195">
        <f>27%</f>
        <v>0.27</v>
      </c>
      <c r="K615" s="214">
        <f t="shared" si="993"/>
        <v>0</v>
      </c>
      <c r="L615" s="20">
        <f t="shared" si="973"/>
        <v>0</v>
      </c>
      <c r="M615" s="73">
        <f t="shared" si="974"/>
        <v>0</v>
      </c>
      <c r="N615" s="215">
        <f>100%</f>
        <v>1</v>
      </c>
      <c r="O615" s="194">
        <f t="shared" si="994"/>
        <v>0</v>
      </c>
      <c r="P615" s="151"/>
      <c r="Q615" s="20">
        <f t="shared" si="975"/>
        <v>0</v>
      </c>
      <c r="R615" s="143"/>
      <c r="S615" s="215">
        <f>100%</f>
        <v>1</v>
      </c>
      <c r="T615" s="194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5">
        <f t="shared" si="979"/>
        <v>0.27</v>
      </c>
      <c r="AD615" s="214">
        <f t="shared" si="996"/>
        <v>0</v>
      </c>
      <c r="AE615" s="20">
        <f t="shared" si="980"/>
        <v>0</v>
      </c>
      <c r="AF615" s="21">
        <f t="shared" si="981"/>
        <v>0</v>
      </c>
      <c r="AG615" s="215">
        <f t="shared" si="982"/>
        <v>1</v>
      </c>
      <c r="AH615" s="194">
        <f t="shared" si="997"/>
        <v>0</v>
      </c>
      <c r="AI615" s="151"/>
      <c r="AJ615" s="20">
        <f t="shared" si="983"/>
        <v>0</v>
      </c>
      <c r="AK615" s="143"/>
      <c r="AL615" s="215">
        <f t="shared" si="984"/>
        <v>1</v>
      </c>
      <c r="AM615" s="194">
        <f t="shared" si="998"/>
        <v>0</v>
      </c>
      <c r="AN615" s="141"/>
      <c r="AO615" s="143">
        <f t="shared" si="985"/>
        <v>0</v>
      </c>
      <c r="AP615" s="208">
        <f t="shared" si="999"/>
        <v>0</v>
      </c>
      <c r="AQ615" s="11" t="str">
        <f t="shared" si="970"/>
        <v xml:space="preserve"> </v>
      </c>
      <c r="AR615" s="230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5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5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8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2" t="s">
        <v>148</v>
      </c>
      <c r="F616" s="302"/>
      <c r="G616" s="67"/>
      <c r="H616" s="72"/>
      <c r="I616" s="27"/>
      <c r="J616" s="195">
        <f>27%</f>
        <v>0.27</v>
      </c>
      <c r="K616" s="214">
        <f t="shared" si="993"/>
        <v>0</v>
      </c>
      <c r="L616" s="20">
        <f t="shared" si="973"/>
        <v>0</v>
      </c>
      <c r="M616" s="73">
        <f t="shared" si="974"/>
        <v>0</v>
      </c>
      <c r="N616" s="215">
        <f>100%</f>
        <v>1</v>
      </c>
      <c r="O616" s="194">
        <f t="shared" si="994"/>
        <v>0</v>
      </c>
      <c r="P616" s="151"/>
      <c r="Q616" s="20">
        <f t="shared" si="975"/>
        <v>0</v>
      </c>
      <c r="R616" s="143"/>
      <c r="S616" s="215">
        <f>100%</f>
        <v>1</v>
      </c>
      <c r="T616" s="194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5">
        <f t="shared" si="979"/>
        <v>0.27</v>
      </c>
      <c r="AD616" s="214">
        <f t="shared" si="996"/>
        <v>0</v>
      </c>
      <c r="AE616" s="20">
        <f t="shared" si="980"/>
        <v>0</v>
      </c>
      <c r="AF616" s="21">
        <f t="shared" si="981"/>
        <v>0</v>
      </c>
      <c r="AG616" s="215">
        <f t="shared" si="982"/>
        <v>1</v>
      </c>
      <c r="AH616" s="194">
        <f t="shared" si="997"/>
        <v>0</v>
      </c>
      <c r="AI616" s="151"/>
      <c r="AJ616" s="20">
        <f t="shared" si="983"/>
        <v>0</v>
      </c>
      <c r="AK616" s="143"/>
      <c r="AL616" s="215">
        <f t="shared" si="984"/>
        <v>1</v>
      </c>
      <c r="AM616" s="194">
        <f t="shared" si="998"/>
        <v>0</v>
      </c>
      <c r="AN616" s="141"/>
      <c r="AO616" s="143">
        <f t="shared" si="985"/>
        <v>0</v>
      </c>
      <c r="AP616" s="208">
        <f t="shared" si="999"/>
        <v>0</v>
      </c>
      <c r="AQ616" s="11" t="str">
        <f t="shared" si="970"/>
        <v xml:space="preserve"> </v>
      </c>
      <c r="AR616" s="230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5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5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8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2" t="s">
        <v>148</v>
      </c>
      <c r="F617" s="302"/>
      <c r="G617" s="67"/>
      <c r="H617" s="72"/>
      <c r="I617" s="27"/>
      <c r="J617" s="195">
        <f>27%</f>
        <v>0.27</v>
      </c>
      <c r="K617" s="214">
        <f t="shared" si="993"/>
        <v>0</v>
      </c>
      <c r="L617" s="20">
        <f t="shared" si="973"/>
        <v>0</v>
      </c>
      <c r="M617" s="73">
        <f t="shared" si="974"/>
        <v>0</v>
      </c>
      <c r="N617" s="215">
        <f>100%</f>
        <v>1</v>
      </c>
      <c r="O617" s="194">
        <f t="shared" si="994"/>
        <v>0</v>
      </c>
      <c r="P617" s="151"/>
      <c r="Q617" s="20">
        <f t="shared" si="975"/>
        <v>0</v>
      </c>
      <c r="R617" s="143"/>
      <c r="S617" s="215">
        <f>100%</f>
        <v>1</v>
      </c>
      <c r="T617" s="194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5">
        <f t="shared" si="979"/>
        <v>0.27</v>
      </c>
      <c r="AD617" s="214">
        <f t="shared" si="996"/>
        <v>0</v>
      </c>
      <c r="AE617" s="20">
        <f t="shared" si="980"/>
        <v>0</v>
      </c>
      <c r="AF617" s="21">
        <f t="shared" si="981"/>
        <v>0</v>
      </c>
      <c r="AG617" s="215">
        <f t="shared" si="982"/>
        <v>1</v>
      </c>
      <c r="AH617" s="194">
        <f t="shared" si="997"/>
        <v>0</v>
      </c>
      <c r="AI617" s="151"/>
      <c r="AJ617" s="20">
        <f t="shared" si="983"/>
        <v>0</v>
      </c>
      <c r="AK617" s="143"/>
      <c r="AL617" s="215">
        <f t="shared" si="984"/>
        <v>1</v>
      </c>
      <c r="AM617" s="194">
        <f t="shared" si="998"/>
        <v>0</v>
      </c>
      <c r="AN617" s="141"/>
      <c r="AO617" s="143">
        <f t="shared" si="985"/>
        <v>0</v>
      </c>
      <c r="AP617" s="208">
        <f t="shared" si="999"/>
        <v>0</v>
      </c>
      <c r="AQ617" s="11" t="str">
        <f t="shared" si="970"/>
        <v xml:space="preserve"> </v>
      </c>
      <c r="AR617" s="230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5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5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8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2" t="s">
        <v>148</v>
      </c>
      <c r="F618" s="302"/>
      <c r="G618" s="67"/>
      <c r="H618" s="72"/>
      <c r="I618" s="27"/>
      <c r="J618" s="195">
        <f>27%</f>
        <v>0.27</v>
      </c>
      <c r="K618" s="214">
        <f t="shared" si="993"/>
        <v>0</v>
      </c>
      <c r="L618" s="20">
        <f t="shared" si="973"/>
        <v>0</v>
      </c>
      <c r="M618" s="73">
        <f t="shared" si="974"/>
        <v>0</v>
      </c>
      <c r="N618" s="215">
        <f>100%</f>
        <v>1</v>
      </c>
      <c r="O618" s="194">
        <f t="shared" si="994"/>
        <v>0</v>
      </c>
      <c r="P618" s="151"/>
      <c r="Q618" s="20">
        <f t="shared" si="975"/>
        <v>0</v>
      </c>
      <c r="R618" s="143"/>
      <c r="S618" s="215">
        <f>100%</f>
        <v>1</v>
      </c>
      <c r="T618" s="194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5">
        <f t="shared" si="979"/>
        <v>0.27</v>
      </c>
      <c r="AD618" s="214">
        <f t="shared" si="996"/>
        <v>0</v>
      </c>
      <c r="AE618" s="20">
        <f t="shared" si="980"/>
        <v>0</v>
      </c>
      <c r="AF618" s="21">
        <f t="shared" si="981"/>
        <v>0</v>
      </c>
      <c r="AG618" s="215">
        <f t="shared" si="982"/>
        <v>1</v>
      </c>
      <c r="AH618" s="194">
        <f t="shared" si="997"/>
        <v>0</v>
      </c>
      <c r="AI618" s="151"/>
      <c r="AJ618" s="20">
        <f t="shared" si="983"/>
        <v>0</v>
      </c>
      <c r="AK618" s="143"/>
      <c r="AL618" s="215">
        <f t="shared" si="984"/>
        <v>1</v>
      </c>
      <c r="AM618" s="194">
        <f t="shared" si="998"/>
        <v>0</v>
      </c>
      <c r="AN618" s="141"/>
      <c r="AO618" s="143">
        <f t="shared" si="985"/>
        <v>0</v>
      </c>
      <c r="AP618" s="208">
        <f t="shared" si="999"/>
        <v>0</v>
      </c>
      <c r="AQ618" s="11" t="str">
        <f t="shared" si="970"/>
        <v xml:space="preserve"> </v>
      </c>
      <c r="AR618" s="230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5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5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8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2" t="s">
        <v>148</v>
      </c>
      <c r="F619" s="302"/>
      <c r="G619" s="67"/>
      <c r="H619" s="72"/>
      <c r="I619" s="27"/>
      <c r="J619" s="195">
        <f>27%</f>
        <v>0.27</v>
      </c>
      <c r="K619" s="214">
        <f t="shared" si="993"/>
        <v>0</v>
      </c>
      <c r="L619" s="20">
        <f t="shared" si="973"/>
        <v>0</v>
      </c>
      <c r="M619" s="73">
        <f t="shared" si="974"/>
        <v>0</v>
      </c>
      <c r="N619" s="215">
        <f>100%</f>
        <v>1</v>
      </c>
      <c r="O619" s="194">
        <f t="shared" si="994"/>
        <v>0</v>
      </c>
      <c r="P619" s="151"/>
      <c r="Q619" s="20">
        <f t="shared" si="975"/>
        <v>0</v>
      </c>
      <c r="R619" s="143"/>
      <c r="S619" s="215">
        <f>100%</f>
        <v>1</v>
      </c>
      <c r="T619" s="194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5">
        <f t="shared" si="979"/>
        <v>0.27</v>
      </c>
      <c r="AD619" s="214">
        <f t="shared" si="996"/>
        <v>0</v>
      </c>
      <c r="AE619" s="20">
        <f t="shared" si="980"/>
        <v>0</v>
      </c>
      <c r="AF619" s="21">
        <f t="shared" si="981"/>
        <v>0</v>
      </c>
      <c r="AG619" s="215">
        <f t="shared" si="982"/>
        <v>1</v>
      </c>
      <c r="AH619" s="194">
        <f t="shared" si="997"/>
        <v>0</v>
      </c>
      <c r="AI619" s="151"/>
      <c r="AJ619" s="20">
        <f t="shared" si="983"/>
        <v>0</v>
      </c>
      <c r="AK619" s="143"/>
      <c r="AL619" s="215">
        <f t="shared" si="984"/>
        <v>1</v>
      </c>
      <c r="AM619" s="194">
        <f t="shared" si="998"/>
        <v>0</v>
      </c>
      <c r="AN619" s="141"/>
      <c r="AO619" s="143">
        <f t="shared" si="985"/>
        <v>0</v>
      </c>
      <c r="AP619" s="208">
        <f t="shared" si="999"/>
        <v>0</v>
      </c>
      <c r="AQ619" s="11" t="str">
        <f t="shared" si="970"/>
        <v xml:space="preserve"> </v>
      </c>
      <c r="AR619" s="230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5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5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8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2" t="s">
        <v>148</v>
      </c>
      <c r="F620" s="302"/>
      <c r="G620" s="67"/>
      <c r="H620" s="72"/>
      <c r="I620" s="27"/>
      <c r="J620" s="195">
        <f>27%</f>
        <v>0.27</v>
      </c>
      <c r="K620" s="214">
        <f t="shared" si="993"/>
        <v>0</v>
      </c>
      <c r="L620" s="20">
        <f t="shared" si="973"/>
        <v>0</v>
      </c>
      <c r="M620" s="73">
        <f t="shared" si="974"/>
        <v>0</v>
      </c>
      <c r="N620" s="215">
        <f>100%</f>
        <v>1</v>
      </c>
      <c r="O620" s="194">
        <f t="shared" si="994"/>
        <v>0</v>
      </c>
      <c r="P620" s="151"/>
      <c r="Q620" s="20">
        <f t="shared" si="975"/>
        <v>0</v>
      </c>
      <c r="R620" s="143"/>
      <c r="S620" s="215">
        <f>100%</f>
        <v>1</v>
      </c>
      <c r="T620" s="194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5">
        <f t="shared" si="979"/>
        <v>0.27</v>
      </c>
      <c r="AD620" s="214">
        <f t="shared" si="996"/>
        <v>0</v>
      </c>
      <c r="AE620" s="20">
        <f t="shared" si="980"/>
        <v>0</v>
      </c>
      <c r="AF620" s="21">
        <f t="shared" si="981"/>
        <v>0</v>
      </c>
      <c r="AG620" s="215">
        <f t="shared" si="982"/>
        <v>1</v>
      </c>
      <c r="AH620" s="194">
        <f t="shared" si="997"/>
        <v>0</v>
      </c>
      <c r="AI620" s="151"/>
      <c r="AJ620" s="20">
        <f t="shared" si="983"/>
        <v>0</v>
      </c>
      <c r="AK620" s="143"/>
      <c r="AL620" s="215">
        <f t="shared" si="984"/>
        <v>1</v>
      </c>
      <c r="AM620" s="194">
        <f t="shared" si="998"/>
        <v>0</v>
      </c>
      <c r="AN620" s="141"/>
      <c r="AO620" s="143">
        <f t="shared" si="985"/>
        <v>0</v>
      </c>
      <c r="AP620" s="208">
        <f t="shared" si="999"/>
        <v>0</v>
      </c>
      <c r="AQ620" s="11" t="str">
        <f t="shared" si="970"/>
        <v xml:space="preserve"> </v>
      </c>
      <c r="AR620" s="230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5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5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8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2" t="s">
        <v>148</v>
      </c>
      <c r="F621" s="302"/>
      <c r="G621" s="67"/>
      <c r="H621" s="72"/>
      <c r="I621" s="27"/>
      <c r="J621" s="195">
        <f>27%</f>
        <v>0.27</v>
      </c>
      <c r="K621" s="214">
        <f t="shared" si="993"/>
        <v>0</v>
      </c>
      <c r="L621" s="20">
        <f t="shared" si="973"/>
        <v>0</v>
      </c>
      <c r="M621" s="73">
        <f t="shared" si="974"/>
        <v>0</v>
      </c>
      <c r="N621" s="215">
        <f>100%</f>
        <v>1</v>
      </c>
      <c r="O621" s="194">
        <f t="shared" si="994"/>
        <v>0</v>
      </c>
      <c r="P621" s="151"/>
      <c r="Q621" s="20">
        <f t="shared" si="975"/>
        <v>0</v>
      </c>
      <c r="R621" s="143"/>
      <c r="S621" s="215">
        <f>100%</f>
        <v>1</v>
      </c>
      <c r="T621" s="194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5">
        <f t="shared" si="979"/>
        <v>0.27</v>
      </c>
      <c r="AD621" s="214">
        <f t="shared" si="996"/>
        <v>0</v>
      </c>
      <c r="AE621" s="20">
        <f t="shared" si="980"/>
        <v>0</v>
      </c>
      <c r="AF621" s="21">
        <f t="shared" si="981"/>
        <v>0</v>
      </c>
      <c r="AG621" s="215">
        <f t="shared" si="982"/>
        <v>1</v>
      </c>
      <c r="AH621" s="194">
        <f t="shared" si="997"/>
        <v>0</v>
      </c>
      <c r="AI621" s="151"/>
      <c r="AJ621" s="20">
        <f t="shared" si="983"/>
        <v>0</v>
      </c>
      <c r="AK621" s="143"/>
      <c r="AL621" s="215">
        <f t="shared" si="984"/>
        <v>1</v>
      </c>
      <c r="AM621" s="194">
        <f t="shared" si="998"/>
        <v>0</v>
      </c>
      <c r="AN621" s="141"/>
      <c r="AO621" s="143">
        <f t="shared" si="985"/>
        <v>0</v>
      </c>
      <c r="AP621" s="208">
        <f t="shared" si="999"/>
        <v>0</v>
      </c>
      <c r="AQ621" s="11" t="str">
        <f t="shared" si="970"/>
        <v xml:space="preserve"> </v>
      </c>
      <c r="AR621" s="230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5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5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8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2" t="s">
        <v>148</v>
      </c>
      <c r="F622" s="302"/>
      <c r="G622" s="67"/>
      <c r="H622" s="72"/>
      <c r="I622" s="27"/>
      <c r="J622" s="195">
        <f>27%</f>
        <v>0.27</v>
      </c>
      <c r="K622" s="214">
        <f t="shared" si="993"/>
        <v>0</v>
      </c>
      <c r="L622" s="20">
        <f t="shared" si="973"/>
        <v>0</v>
      </c>
      <c r="M622" s="73">
        <f t="shared" si="974"/>
        <v>0</v>
      </c>
      <c r="N622" s="215">
        <f>100%</f>
        <v>1</v>
      </c>
      <c r="O622" s="194">
        <f t="shared" si="994"/>
        <v>0</v>
      </c>
      <c r="P622" s="153"/>
      <c r="Q622" s="20">
        <f t="shared" si="975"/>
        <v>0</v>
      </c>
      <c r="R622" s="143"/>
      <c r="S622" s="215">
        <v>1</v>
      </c>
      <c r="T622" s="194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5">
        <f t="shared" si="979"/>
        <v>0.27</v>
      </c>
      <c r="AD622" s="214">
        <f t="shared" si="996"/>
        <v>0</v>
      </c>
      <c r="AE622" s="20">
        <f t="shared" si="980"/>
        <v>0</v>
      </c>
      <c r="AF622" s="21">
        <f t="shared" si="981"/>
        <v>0</v>
      </c>
      <c r="AG622" s="215">
        <f t="shared" si="982"/>
        <v>1</v>
      </c>
      <c r="AH622" s="194">
        <f t="shared" si="997"/>
        <v>0</v>
      </c>
      <c r="AI622" s="153"/>
      <c r="AJ622" s="20">
        <f t="shared" si="983"/>
        <v>0</v>
      </c>
      <c r="AK622" s="143"/>
      <c r="AL622" s="215">
        <f t="shared" si="984"/>
        <v>1</v>
      </c>
      <c r="AM622" s="194">
        <f t="shared" si="998"/>
        <v>0</v>
      </c>
      <c r="AN622" s="141"/>
      <c r="AO622" s="143">
        <f t="shared" si="985"/>
        <v>0</v>
      </c>
      <c r="AP622" s="208">
        <f>AH622-O622</f>
        <v>0</v>
      </c>
      <c r="AQ622" s="11" t="str">
        <f t="shared" si="970"/>
        <v xml:space="preserve"> </v>
      </c>
      <c r="AR622" s="230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5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5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8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76" t="s">
        <v>119</v>
      </c>
      <c r="D623" s="377"/>
      <c r="E623" s="377"/>
      <c r="F623" s="378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4"/>
      <c r="AQ623" s="11" t="str">
        <f t="shared" si="970"/>
        <v xml:space="preserve"> </v>
      </c>
      <c r="AR623" s="230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9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31" t="s">
        <v>120</v>
      </c>
      <c r="D624" s="332"/>
      <c r="E624" s="332"/>
      <c r="F624" s="333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3" t="e">
        <f>AH624-O624</f>
        <v>#DIV/0!</v>
      </c>
      <c r="AQ624" s="11" t="e">
        <f t="shared" si="970"/>
        <v>#DIV/0!</v>
      </c>
      <c r="AR624" s="230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8" t="e">
        <f>AY624-AH624</f>
        <v>#DIV/0!</v>
      </c>
      <c r="BI624" s="168"/>
    </row>
    <row r="625" spans="1:74" s="81" customFormat="1" x14ac:dyDescent="0.25">
      <c r="B625" s="118" t="s">
        <v>112</v>
      </c>
      <c r="C625" s="373" t="s">
        <v>118</v>
      </c>
      <c r="D625" s="374"/>
      <c r="E625" s="374"/>
      <c r="F625" s="375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5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1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70" t="s">
        <v>34</v>
      </c>
      <c r="D626" s="371"/>
      <c r="E626" s="371"/>
      <c r="F626" s="372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5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1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70" t="s">
        <v>117</v>
      </c>
      <c r="D627" s="371"/>
      <c r="E627" s="371"/>
      <c r="F627" s="372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5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1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3"/>
      <c r="J628" s="263"/>
      <c r="K628" s="263"/>
      <c r="L628" s="263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6"/>
      <c r="AC628" s="236"/>
      <c r="AD628" s="236"/>
      <c r="AE628" s="236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5"/>
      <c r="AQ628" s="32"/>
      <c r="AR628" s="32"/>
      <c r="AS628" s="32"/>
      <c r="AT628" s="32"/>
      <c r="AU628" s="32"/>
      <c r="AV628" s="236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1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299" t="s">
        <v>725</v>
      </c>
      <c r="C629" s="300"/>
      <c r="D629" s="300"/>
      <c r="E629" s="300"/>
      <c r="F629" s="300"/>
      <c r="G629" s="301"/>
      <c r="H629" s="296" t="s">
        <v>47</v>
      </c>
      <c r="I629" s="297"/>
      <c r="J629" s="298"/>
      <c r="K629" s="252">
        <f>VLOOKUP(H629,L630:M631,2,FALSE)</f>
        <v>1</v>
      </c>
      <c r="L629" s="251"/>
      <c r="M629" s="252"/>
      <c r="N629" s="253"/>
      <c r="S629" s="38"/>
      <c r="Z629" s="261" t="s">
        <v>726</v>
      </c>
      <c r="AA629" s="250" t="s">
        <v>727</v>
      </c>
      <c r="AB629" s="245">
        <f>VLOOKUP(AA629,AC630:AD631,2,FALSE)</f>
        <v>1</v>
      </c>
      <c r="AC629" s="246"/>
      <c r="AD629" s="180"/>
      <c r="AE629" s="179"/>
      <c r="AI629" s="34"/>
      <c r="AL629" s="34"/>
      <c r="AO629" s="196" t="s">
        <v>714</v>
      </c>
      <c r="AP629" s="226" t="e">
        <f>ABS(SUM(AP7:AP624))</f>
        <v>#DIV/0!</v>
      </c>
      <c r="AR629" s="262" t="s">
        <v>726</v>
      </c>
      <c r="AS629" s="250" t="s">
        <v>727</v>
      </c>
      <c r="AT629" s="245">
        <f>VLOOKUP(AS629,AT630:AU631,2,FALSE)</f>
        <v>1</v>
      </c>
      <c r="AU629" s="246"/>
      <c r="AV629" s="179"/>
      <c r="AZ629" s="34"/>
      <c r="BC629" s="34"/>
      <c r="BF629" s="196" t="s">
        <v>714</v>
      </c>
      <c r="BG629" s="212" t="e">
        <f>ABS(SUM(BG7:BG624))</f>
        <v>#DIV/0!</v>
      </c>
      <c r="BI629" s="34"/>
    </row>
    <row r="630" spans="1:74" ht="53.25" customHeight="1" thickBot="1" x14ac:dyDescent="0.3">
      <c r="B630" s="100"/>
      <c r="I630" s="263"/>
      <c r="J630" s="263"/>
      <c r="K630" s="251"/>
      <c r="L630" s="252" t="s">
        <v>47</v>
      </c>
      <c r="M630" s="252">
        <v>1</v>
      </c>
      <c r="N630" s="253"/>
      <c r="S630" s="38"/>
      <c r="AA630" s="247"/>
      <c r="AB630" s="246"/>
      <c r="AC630" s="180" t="s">
        <v>727</v>
      </c>
      <c r="AD630" s="180">
        <v>1</v>
      </c>
      <c r="AE630" s="189"/>
      <c r="AI630" s="34"/>
      <c r="AL630" s="34"/>
      <c r="AO630" s="183" t="s">
        <v>715</v>
      </c>
      <c r="AP630" s="204" t="e">
        <f>ABS(AP629/AM625)</f>
        <v>#DIV/0!</v>
      </c>
      <c r="AT630" s="180" t="s">
        <v>727</v>
      </c>
      <c r="AU630" s="180">
        <v>1</v>
      </c>
      <c r="AV630" s="189"/>
      <c r="AZ630" s="34"/>
      <c r="BC630" s="34"/>
      <c r="BF630" s="183" t="s">
        <v>715</v>
      </c>
      <c r="BG630" s="204" t="e">
        <f>ABS(BG629/BD625)</f>
        <v>#DIV/0!</v>
      </c>
      <c r="BI630" s="34"/>
    </row>
    <row r="631" spans="1:74" ht="15.75" thickBot="1" x14ac:dyDescent="0.3">
      <c r="B631" s="345" t="str">
        <f>IF(K629=1,"BERUHÁZÁSI JELLEGŰ PROJEKT","NEM BERUHÁZÁSI JELLEGŰ PROJEKT")</f>
        <v>BERUHÁZÁSI JELLEGŰ PROJEKT</v>
      </c>
      <c r="C631" s="346"/>
      <c r="D631" s="346"/>
      <c r="E631" s="346"/>
      <c r="F631" s="346"/>
      <c r="G631" s="347"/>
      <c r="H631" s="263"/>
      <c r="I631" s="263"/>
      <c r="J631" s="263"/>
      <c r="K631" s="252"/>
      <c r="L631" s="252" t="s">
        <v>724</v>
      </c>
      <c r="M631" s="252">
        <v>2</v>
      </c>
      <c r="N631" s="252"/>
      <c r="O631" s="180">
        <v>1</v>
      </c>
      <c r="S631" s="38"/>
      <c r="AA631" s="248"/>
      <c r="AB631" s="180"/>
      <c r="AC631" s="180" t="s">
        <v>728</v>
      </c>
      <c r="AD631" s="180">
        <v>2</v>
      </c>
      <c r="AE631" s="345" t="str">
        <f>IF(AB629=1,"BERUHÁZÁSI JELLEGŰ PROJEKT","NEM BERUHÁZÁSI JELLEGŰ PROJEKT")</f>
        <v>BERUHÁZÁSI JELLEGŰ PROJEKT</v>
      </c>
      <c r="AF631" s="346"/>
      <c r="AG631" s="347"/>
      <c r="AH631" s="180">
        <v>1</v>
      </c>
      <c r="AL631" s="348"/>
      <c r="AM631" s="348"/>
      <c r="AN631" s="348"/>
      <c r="AO631" s="348"/>
      <c r="AP631" s="348"/>
      <c r="AS631" s="100"/>
      <c r="AT631" s="180" t="s">
        <v>728</v>
      </c>
      <c r="AU631" s="180">
        <v>2</v>
      </c>
      <c r="AV631" s="345" t="str">
        <f>IF(AT629=1,"BERUHÁZÁSI JELLEGŰ PROJEKT","NEM BERUHÁZÁSI JELLEGŰ PROJEKT")</f>
        <v>BERUHÁZÁSI JELLEGŰ PROJEKT</v>
      </c>
      <c r="AW631" s="346"/>
      <c r="AX631" s="347"/>
      <c r="AY631" s="180">
        <v>1</v>
      </c>
      <c r="BC631" s="34"/>
      <c r="BG631" s="211"/>
      <c r="BI631" s="34"/>
    </row>
    <row r="632" spans="1:74" ht="35.25" customHeight="1" x14ac:dyDescent="0.25">
      <c r="B632" s="342" t="s">
        <v>692</v>
      </c>
      <c r="C632" s="343"/>
      <c r="D632" s="343"/>
      <c r="E632" s="343"/>
      <c r="F632" s="343"/>
      <c r="G632" s="344"/>
      <c r="H632" s="36"/>
      <c r="I632" s="36"/>
      <c r="J632" s="36"/>
      <c r="K632" s="252"/>
      <c r="L632" s="252"/>
      <c r="M632" s="252"/>
      <c r="N632" s="254"/>
      <c r="O632" s="181"/>
      <c r="S632" s="38"/>
      <c r="AB632" s="249"/>
      <c r="AC632" s="249"/>
      <c r="AD632" s="180"/>
      <c r="AE632" s="330" t="s">
        <v>692</v>
      </c>
      <c r="AF632" s="330"/>
      <c r="AG632" s="330"/>
      <c r="AH632" s="181"/>
      <c r="AL632" s="38"/>
      <c r="AP632" s="227"/>
      <c r="AT632" s="36"/>
      <c r="AV632" s="330" t="s">
        <v>692</v>
      </c>
      <c r="AW632" s="330"/>
      <c r="AX632" s="330"/>
      <c r="AY632" s="181"/>
      <c r="BC632" s="38"/>
      <c r="BG632" s="211"/>
      <c r="BI632" s="34"/>
    </row>
    <row r="633" spans="1:74" ht="28.5" customHeight="1" x14ac:dyDescent="0.25">
      <c r="B633" s="334" t="s">
        <v>38</v>
      </c>
      <c r="C633" s="335"/>
      <c r="D633" s="335"/>
      <c r="E633" s="336"/>
      <c r="F633" s="40" t="e">
        <f>O$517/O$623</f>
        <v>#DIV/0!</v>
      </c>
      <c r="G633" s="41" t="e">
        <f>IF(F633&lt;=((IF(K629=1,2.5%,8%))),"ok","nem ok")</f>
        <v>#DIV/0!</v>
      </c>
      <c r="K633" s="252"/>
      <c r="L633" s="252"/>
      <c r="M633" s="252"/>
      <c r="N633" s="254"/>
      <c r="O633" s="181"/>
      <c r="S633" s="38"/>
      <c r="AA633" s="182"/>
      <c r="AE633" s="191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7"/>
      <c r="AQ633" s="33"/>
      <c r="AR633" s="33"/>
      <c r="AV633" s="191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1"/>
      <c r="BI633" s="34"/>
    </row>
    <row r="634" spans="1:74" ht="46.5" customHeight="1" x14ac:dyDescent="0.25">
      <c r="B634" s="337" t="s">
        <v>39</v>
      </c>
      <c r="C634" s="338"/>
      <c r="D634" s="338"/>
      <c r="E634" s="339"/>
      <c r="F634" s="40" t="e">
        <f>O$624/O$623</f>
        <v>#DIV/0!</v>
      </c>
      <c r="G634" s="41" t="e">
        <f>IF(F634&lt;=((IF(K629=1,1%,7%))),"ok","nem ok")</f>
        <v>#DIV/0!</v>
      </c>
      <c r="K634" s="254"/>
      <c r="L634" s="254"/>
      <c r="M634" s="254"/>
      <c r="N634" s="254"/>
      <c r="O634" s="181"/>
      <c r="S634" s="38"/>
      <c r="AA634" s="182"/>
      <c r="AE634" s="191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7"/>
      <c r="AQ634" s="33"/>
      <c r="AR634" s="33"/>
      <c r="AV634" s="191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1"/>
      <c r="BI634" s="34"/>
    </row>
    <row r="635" spans="1:74" ht="47.25" customHeight="1" x14ac:dyDescent="0.25">
      <c r="B635" s="334" t="s">
        <v>45</v>
      </c>
      <c r="C635" s="340"/>
      <c r="D635" s="340"/>
      <c r="E635" s="341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1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7"/>
      <c r="AQ635" s="33"/>
      <c r="AR635" s="33"/>
      <c r="AV635" s="191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1"/>
      <c r="BI635" s="34"/>
    </row>
    <row r="636" spans="1:74" ht="51" customHeight="1" x14ac:dyDescent="0.25">
      <c r="B636" s="334" t="s">
        <v>40</v>
      </c>
      <c r="C636" s="340"/>
      <c r="D636" s="340"/>
      <c r="E636" s="341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1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7"/>
      <c r="AV636" s="191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1"/>
      <c r="BI636" s="34"/>
    </row>
    <row r="637" spans="1:74" ht="57.75" customHeight="1" x14ac:dyDescent="0.25">
      <c r="B637" s="334" t="s">
        <v>41</v>
      </c>
      <c r="C637" s="340"/>
      <c r="D637" s="340"/>
      <c r="E637" s="341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1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8"/>
      <c r="AT637" s="185"/>
      <c r="AV637" s="191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3"/>
      <c r="BI637" s="34"/>
    </row>
    <row r="638" spans="1:74" ht="31.5" customHeight="1" x14ac:dyDescent="0.25">
      <c r="B638" s="334" t="s">
        <v>42</v>
      </c>
      <c r="C638" s="340"/>
      <c r="D638" s="340"/>
      <c r="E638" s="341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1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8"/>
      <c r="AT638" s="185"/>
      <c r="AV638" s="191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3"/>
      <c r="BI638" s="34"/>
    </row>
    <row r="639" spans="1:74" ht="33" customHeight="1" x14ac:dyDescent="0.25">
      <c r="B639" s="334" t="s">
        <v>43</v>
      </c>
      <c r="C639" s="340"/>
      <c r="D639" s="340"/>
      <c r="E639" s="341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8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3"/>
      <c r="BI639" s="34"/>
    </row>
    <row r="640" spans="1:74" ht="27.75" customHeight="1" x14ac:dyDescent="0.25">
      <c r="B640" s="334" t="s">
        <v>44</v>
      </c>
      <c r="C640" s="340"/>
      <c r="D640" s="340"/>
      <c r="E640" s="341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8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3"/>
      <c r="BI640" s="34"/>
    </row>
    <row r="641" spans="2:61" ht="41.25" customHeight="1" x14ac:dyDescent="0.25">
      <c r="B641" s="334" t="s">
        <v>46</v>
      </c>
      <c r="C641" s="340"/>
      <c r="D641" s="340"/>
      <c r="E641" s="341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45" t="s">
        <v>693</v>
      </c>
      <c r="C643" s="346"/>
      <c r="D643" s="346"/>
      <c r="E643" s="346"/>
      <c r="F643" s="346"/>
      <c r="G643" s="347"/>
      <c r="S643" s="38"/>
      <c r="AA643" s="182"/>
      <c r="AE643" s="345" t="s">
        <v>693</v>
      </c>
      <c r="AF643" s="346"/>
      <c r="AG643" s="347"/>
      <c r="AL643" s="38"/>
      <c r="AV643" s="345" t="s">
        <v>693</v>
      </c>
      <c r="AW643" s="346"/>
      <c r="AX643" s="347"/>
      <c r="AY643" s="181"/>
      <c r="BC643" s="38"/>
      <c r="BI643" s="34"/>
    </row>
    <row r="644" spans="2:61" ht="39.75" hidden="1" customHeight="1" x14ac:dyDescent="0.25">
      <c r="B644" s="342" t="s">
        <v>692</v>
      </c>
      <c r="C644" s="343"/>
      <c r="D644" s="343"/>
      <c r="E644" s="343"/>
      <c r="F644" s="343"/>
      <c r="G644" s="344"/>
      <c r="H644" s="36"/>
      <c r="I644" s="36"/>
      <c r="J644" s="36"/>
      <c r="S644" s="38"/>
      <c r="AB644" s="36"/>
      <c r="AC644" s="36"/>
      <c r="AE644" s="330" t="s">
        <v>692</v>
      </c>
      <c r="AF644" s="330"/>
      <c r="AG644" s="330"/>
      <c r="AL644" s="38"/>
      <c r="AT644" s="36"/>
      <c r="AV644" s="330" t="s">
        <v>692</v>
      </c>
      <c r="AW644" s="330"/>
      <c r="AX644" s="330"/>
      <c r="AY644" s="181"/>
      <c r="BC644" s="38"/>
      <c r="BI644" s="34"/>
    </row>
    <row r="645" spans="2:61" ht="26.25" hidden="1" customHeight="1" x14ac:dyDescent="0.25">
      <c r="B645" s="369" t="s">
        <v>38</v>
      </c>
      <c r="C645" s="340"/>
      <c r="D645" s="340"/>
      <c r="E645" s="341"/>
      <c r="F645" s="40" t="e">
        <f>O$517/O$623</f>
        <v>#DIV/0!</v>
      </c>
      <c r="G645" s="39" t="e">
        <f>IF(F645&lt;=8%,"ok","nem ok")</f>
        <v>#DIV/0!</v>
      </c>
      <c r="S645" s="34"/>
      <c r="AE645" s="191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90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69" t="s">
        <v>39</v>
      </c>
      <c r="C646" s="340"/>
      <c r="D646" s="340"/>
      <c r="E646" s="341"/>
      <c r="F646" s="40" t="e">
        <f>O$624/O$623</f>
        <v>#DIV/0!</v>
      </c>
      <c r="G646" s="41" t="e">
        <f>IF(F646&lt;=7%,"ok","nem ok")</f>
        <v>#DIV/0!</v>
      </c>
      <c r="S646" s="34"/>
      <c r="AE646" s="191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90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69" t="s">
        <v>45</v>
      </c>
      <c r="C647" s="340"/>
      <c r="D647" s="340"/>
      <c r="E647" s="341"/>
      <c r="F647" s="42" t="e">
        <f>O$283/O$623</f>
        <v>#DIV/0!</v>
      </c>
      <c r="G647" s="41" t="e">
        <f>IF(F647&lt;=0.5%,"ok","nem ok")</f>
        <v>#DIV/0!</v>
      </c>
      <c r="S647" s="34"/>
      <c r="AE647" s="191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1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69" t="s">
        <v>40</v>
      </c>
      <c r="C648" s="340"/>
      <c r="D648" s="340"/>
      <c r="E648" s="341"/>
      <c r="F648" s="42" t="e">
        <f>O$29/O$623</f>
        <v>#DIV/0!</v>
      </c>
      <c r="G648" s="41" t="e">
        <f>IF(F648&lt;=1%,"ok","nem ok")</f>
        <v>#DIV/0!</v>
      </c>
      <c r="S648" s="34"/>
      <c r="AE648" s="191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1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69" t="s">
        <v>41</v>
      </c>
      <c r="C649" s="340"/>
      <c r="D649" s="340"/>
      <c r="E649" s="341"/>
      <c r="F649" s="42" t="e">
        <f>(O$8+O$50)/O$623</f>
        <v>#DIV/0!</v>
      </c>
      <c r="G649" s="41" t="e">
        <f>IF(F649&lt;=5%,"ok","nem ok")</f>
        <v>#DIV/0!</v>
      </c>
      <c r="S649" s="34"/>
      <c r="AE649" s="191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1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69" t="s">
        <v>42</v>
      </c>
      <c r="C650" s="340"/>
      <c r="D650" s="340"/>
      <c r="E650" s="341"/>
      <c r="F650" s="42" t="e">
        <f>O$72/O$623</f>
        <v>#DIV/0!</v>
      </c>
      <c r="G650" s="41" t="e">
        <f>IF(F650&lt;=10%,"ok","nem ok")</f>
        <v>#DIV/0!</v>
      </c>
      <c r="S650" s="34"/>
      <c r="AE650" s="191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1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69" t="s">
        <v>43</v>
      </c>
      <c r="C651" s="340"/>
      <c r="D651" s="340"/>
      <c r="E651" s="341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69" t="s">
        <v>44</v>
      </c>
      <c r="C652" s="340"/>
      <c r="D652" s="340"/>
      <c r="E652" s="341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69" t="s">
        <v>46</v>
      </c>
      <c r="C653" s="340"/>
      <c r="D653" s="340"/>
      <c r="E653" s="341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50"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204:F204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2:F22"/>
    <mergeCell ref="E23:F23"/>
    <mergeCell ref="E24:F24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AL5:AO5"/>
    <mergeCell ref="AG5:AK5"/>
    <mergeCell ref="AA5:AF5"/>
    <mergeCell ref="AS5:AW5"/>
    <mergeCell ref="AX5:BB5"/>
    <mergeCell ref="E21:F21"/>
    <mergeCell ref="C6:F6"/>
    <mergeCell ref="C7:F7"/>
    <mergeCell ref="D8:F8"/>
    <mergeCell ref="E9:F9"/>
    <mergeCell ref="E12:F12"/>
    <mergeCell ref="E15:F15"/>
    <mergeCell ref="E18:F18"/>
    <mergeCell ref="E17:F17"/>
    <mergeCell ref="S5:V5"/>
    <mergeCell ref="N5:R5"/>
    <mergeCell ref="E77:F77"/>
    <mergeCell ref="E78:F78"/>
    <mergeCell ref="E79:F79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EQ607" activePane="bottomRight" state="frozen"/>
      <selection pane="topRight" activeCell="H1" sqref="H1"/>
      <selection pane="bottomLeft" activeCell="A6" sqref="A6"/>
      <selection pane="bottomRight" activeCell="FD631" sqref="FD631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55">
        <f>'Pályáztatási szakasz'!D2:G2</f>
        <v>0</v>
      </c>
      <c r="E2" s="355"/>
      <c r="F2" s="355"/>
      <c r="G2" s="356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55">
        <f>'Pályáztatási szakasz'!D3:G3</f>
        <v>0</v>
      </c>
      <c r="E3" s="355"/>
      <c r="F3" s="355"/>
      <c r="G3" s="356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54" t="s">
        <v>701</v>
      </c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6"/>
      <c r="V4" s="385" t="s">
        <v>702</v>
      </c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50"/>
      <c r="AJ4" s="385" t="s">
        <v>703</v>
      </c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50"/>
      <c r="AX4" s="385" t="s">
        <v>704</v>
      </c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50"/>
      <c r="BL4" s="385" t="s">
        <v>705</v>
      </c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50"/>
      <c r="BZ4" s="385" t="s">
        <v>706</v>
      </c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50"/>
      <c r="CN4" s="385" t="s">
        <v>707</v>
      </c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50"/>
      <c r="DB4" s="385" t="s">
        <v>708</v>
      </c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50"/>
      <c r="DP4" s="385" t="s">
        <v>709</v>
      </c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50"/>
      <c r="ED4" s="385" t="s">
        <v>710</v>
      </c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50"/>
      <c r="ER4" s="385" t="s">
        <v>711</v>
      </c>
      <c r="ES4" s="349"/>
      <c r="ET4" s="349"/>
      <c r="EU4" s="349"/>
      <c r="EV4" s="349"/>
      <c r="EW4" s="349"/>
      <c r="EX4" s="349"/>
      <c r="EY4" s="349"/>
      <c r="EZ4" s="349"/>
      <c r="FA4" s="349"/>
      <c r="FB4" s="349"/>
      <c r="FC4" s="350"/>
      <c r="FO4" s="81"/>
    </row>
    <row r="5" spans="2:171" ht="15.75" thickBot="1" x14ac:dyDescent="0.3">
      <c r="H5" s="322" t="s">
        <v>399</v>
      </c>
      <c r="I5" s="314"/>
      <c r="J5" s="315"/>
      <c r="K5" s="319" t="s">
        <v>691</v>
      </c>
      <c r="L5" s="320"/>
      <c r="M5" s="320"/>
      <c r="N5" s="320"/>
      <c r="O5" s="321"/>
      <c r="P5" s="316" t="s">
        <v>719</v>
      </c>
      <c r="Q5" s="317"/>
      <c r="R5" s="317"/>
      <c r="S5" s="318"/>
      <c r="V5" s="322" t="s">
        <v>399</v>
      </c>
      <c r="W5" s="314"/>
      <c r="X5" s="315"/>
      <c r="Y5" s="319" t="s">
        <v>691</v>
      </c>
      <c r="Z5" s="320"/>
      <c r="AA5" s="320"/>
      <c r="AB5" s="320"/>
      <c r="AC5" s="321"/>
      <c r="AD5" s="316" t="s">
        <v>719</v>
      </c>
      <c r="AE5" s="317"/>
      <c r="AF5" s="317"/>
      <c r="AG5" s="318"/>
      <c r="AJ5" s="322" t="s">
        <v>399</v>
      </c>
      <c r="AK5" s="314"/>
      <c r="AL5" s="315"/>
      <c r="AM5" s="319" t="s">
        <v>691</v>
      </c>
      <c r="AN5" s="320"/>
      <c r="AO5" s="320"/>
      <c r="AP5" s="320"/>
      <c r="AQ5" s="321"/>
      <c r="AR5" s="316" t="s">
        <v>719</v>
      </c>
      <c r="AS5" s="317"/>
      <c r="AT5" s="317"/>
      <c r="AU5" s="318"/>
      <c r="AX5" s="322" t="s">
        <v>399</v>
      </c>
      <c r="AY5" s="314"/>
      <c r="AZ5" s="315"/>
      <c r="BA5" s="319" t="s">
        <v>691</v>
      </c>
      <c r="BB5" s="320"/>
      <c r="BC5" s="320"/>
      <c r="BD5" s="320"/>
      <c r="BE5" s="321"/>
      <c r="BF5" s="316" t="s">
        <v>719</v>
      </c>
      <c r="BG5" s="317"/>
      <c r="BH5" s="317"/>
      <c r="BI5" s="318"/>
      <c r="BL5" s="322" t="s">
        <v>399</v>
      </c>
      <c r="BM5" s="314"/>
      <c r="BN5" s="315"/>
      <c r="BO5" s="319" t="s">
        <v>691</v>
      </c>
      <c r="BP5" s="320"/>
      <c r="BQ5" s="320"/>
      <c r="BR5" s="320"/>
      <c r="BS5" s="321"/>
      <c r="BT5" s="316" t="s">
        <v>719</v>
      </c>
      <c r="BU5" s="317"/>
      <c r="BV5" s="317"/>
      <c r="BW5" s="318"/>
      <c r="BZ5" s="322" t="s">
        <v>399</v>
      </c>
      <c r="CA5" s="314"/>
      <c r="CB5" s="315"/>
      <c r="CC5" s="319" t="s">
        <v>691</v>
      </c>
      <c r="CD5" s="320"/>
      <c r="CE5" s="320"/>
      <c r="CF5" s="320"/>
      <c r="CG5" s="321"/>
      <c r="CH5" s="316" t="s">
        <v>719</v>
      </c>
      <c r="CI5" s="317"/>
      <c r="CJ5" s="317"/>
      <c r="CK5" s="318"/>
      <c r="CN5" s="322" t="s">
        <v>399</v>
      </c>
      <c r="CO5" s="314"/>
      <c r="CP5" s="315"/>
      <c r="CQ5" s="319" t="s">
        <v>691</v>
      </c>
      <c r="CR5" s="320"/>
      <c r="CS5" s="320"/>
      <c r="CT5" s="320"/>
      <c r="CU5" s="321"/>
      <c r="CV5" s="316" t="s">
        <v>719</v>
      </c>
      <c r="CW5" s="317"/>
      <c r="CX5" s="317"/>
      <c r="CY5" s="318"/>
      <c r="DB5" s="322" t="s">
        <v>399</v>
      </c>
      <c r="DC5" s="314"/>
      <c r="DD5" s="315"/>
      <c r="DE5" s="319" t="s">
        <v>691</v>
      </c>
      <c r="DF5" s="320"/>
      <c r="DG5" s="320"/>
      <c r="DH5" s="320"/>
      <c r="DI5" s="321"/>
      <c r="DJ5" s="316" t="s">
        <v>719</v>
      </c>
      <c r="DK5" s="317"/>
      <c r="DL5" s="317"/>
      <c r="DM5" s="318"/>
      <c r="DP5" s="322" t="s">
        <v>399</v>
      </c>
      <c r="DQ5" s="314"/>
      <c r="DR5" s="315"/>
      <c r="DS5" s="319" t="s">
        <v>691</v>
      </c>
      <c r="DT5" s="320"/>
      <c r="DU5" s="320"/>
      <c r="DV5" s="320"/>
      <c r="DW5" s="321"/>
      <c r="DX5" s="316" t="s">
        <v>719</v>
      </c>
      <c r="DY5" s="317"/>
      <c r="DZ5" s="317"/>
      <c r="EA5" s="318"/>
      <c r="ED5" s="322" t="s">
        <v>399</v>
      </c>
      <c r="EE5" s="314"/>
      <c r="EF5" s="315"/>
      <c r="EG5" s="319" t="s">
        <v>691</v>
      </c>
      <c r="EH5" s="320"/>
      <c r="EI5" s="320"/>
      <c r="EJ5" s="320"/>
      <c r="EK5" s="321"/>
      <c r="EL5" s="316" t="s">
        <v>719</v>
      </c>
      <c r="EM5" s="317"/>
      <c r="EN5" s="317"/>
      <c r="EO5" s="318"/>
      <c r="ER5" s="322" t="s">
        <v>399</v>
      </c>
      <c r="ES5" s="314"/>
      <c r="ET5" s="315"/>
      <c r="EU5" s="319" t="s">
        <v>691</v>
      </c>
      <c r="EV5" s="320"/>
      <c r="EW5" s="320"/>
      <c r="EX5" s="320"/>
      <c r="EY5" s="321"/>
      <c r="EZ5" s="316" t="s">
        <v>719</v>
      </c>
      <c r="FA5" s="317"/>
      <c r="FB5" s="317"/>
      <c r="FC5" s="318"/>
      <c r="FO5" s="81"/>
    </row>
    <row r="6" spans="2:171" ht="56.25" customHeight="1" thickBot="1" x14ac:dyDescent="0.3">
      <c r="B6" s="101" t="s">
        <v>160</v>
      </c>
      <c r="C6" s="323" t="s">
        <v>730</v>
      </c>
      <c r="D6" s="323"/>
      <c r="E6" s="323"/>
      <c r="F6" s="323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9" t="s">
        <v>718</v>
      </c>
      <c r="T6" s="269" t="s">
        <v>159</v>
      </c>
      <c r="U6" s="270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9" t="s">
        <v>718</v>
      </c>
      <c r="AH6" s="117" t="s">
        <v>158</v>
      </c>
      <c r="AI6" s="270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9" t="s">
        <v>718</v>
      </c>
      <c r="AV6" s="117" t="s">
        <v>158</v>
      </c>
      <c r="AW6" s="270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9" t="s">
        <v>718</v>
      </c>
      <c r="BJ6" s="117" t="s">
        <v>158</v>
      </c>
      <c r="BK6" s="270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9" t="s">
        <v>718</v>
      </c>
      <c r="BX6" s="117" t="s">
        <v>158</v>
      </c>
      <c r="BY6" s="270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9" t="s">
        <v>718</v>
      </c>
      <c r="CL6" s="117" t="s">
        <v>158</v>
      </c>
      <c r="CM6" s="270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9" t="s">
        <v>718</v>
      </c>
      <c r="CZ6" s="117" t="s">
        <v>158</v>
      </c>
      <c r="DA6" s="270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9" t="s">
        <v>718</v>
      </c>
      <c r="DN6" s="117" t="s">
        <v>158</v>
      </c>
      <c r="DO6" s="270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9" t="s">
        <v>718</v>
      </c>
      <c r="EB6" s="117" t="s">
        <v>158</v>
      </c>
      <c r="EC6" s="270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9" t="s">
        <v>718</v>
      </c>
      <c r="EP6" s="117" t="s">
        <v>158</v>
      </c>
      <c r="EQ6" s="270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9" t="s">
        <v>718</v>
      </c>
      <c r="FD6" s="117" t="s">
        <v>158</v>
      </c>
      <c r="FE6" s="270" t="s">
        <v>155</v>
      </c>
      <c r="FO6" s="81"/>
    </row>
    <row r="7" spans="2:171" ht="15" customHeight="1" x14ac:dyDescent="0.25">
      <c r="B7" s="119" t="s">
        <v>48</v>
      </c>
      <c r="C7" s="324" t="s">
        <v>0</v>
      </c>
      <c r="D7" s="325"/>
      <c r="E7" s="325"/>
      <c r="F7" s="326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2">
        <f>SUM(S8+S29+S50)</f>
        <v>0</v>
      </c>
      <c r="T7" s="39"/>
      <c r="U7" s="271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1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1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1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1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1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1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1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1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1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1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27" t="s">
        <v>1</v>
      </c>
      <c r="E8" s="328"/>
      <c r="F8" s="329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2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2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2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2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2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2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2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2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2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2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2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88" t="str">
        <f>'Pályáztatási szakasz'!E9:F9</f>
        <v>Költségelem megnevezés…</v>
      </c>
      <c r="F9" s="388"/>
      <c r="G9" s="273">
        <f>'Pályáztatási szakasz'!G9</f>
        <v>0</v>
      </c>
      <c r="H9" s="274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3">
        <f>L9-Q9</f>
        <v>0</v>
      </c>
      <c r="T9" s="41">
        <f>'Pályáztatási szakasz'!W9</f>
        <v>0</v>
      </c>
      <c r="U9" s="272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2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2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2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2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2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2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2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2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2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2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88" t="str">
        <f>'Pályáztatási szakasz'!E10:F10</f>
        <v>Költségelem megnevezés…</v>
      </c>
      <c r="F10" s="388"/>
      <c r="G10" s="273">
        <f>'Pályáztatási szakasz'!G10</f>
        <v>0</v>
      </c>
      <c r="H10" s="274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3">
        <f t="shared" ref="S10:S28" si="5">L10-Q10</f>
        <v>0</v>
      </c>
      <c r="T10" s="41">
        <f>'Pályáztatási szakasz'!W10</f>
        <v>0</v>
      </c>
      <c r="U10" s="272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2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2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2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2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2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2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2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2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2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2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88" t="str">
        <f>'Pályáztatási szakasz'!E11:F11</f>
        <v>Költségelem megnevezés…</v>
      </c>
      <c r="F11" s="388"/>
      <c r="G11" s="273">
        <f>'Pályáztatási szakasz'!G11</f>
        <v>0</v>
      </c>
      <c r="H11" s="274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3">
        <f t="shared" si="5"/>
        <v>0</v>
      </c>
      <c r="T11" s="41">
        <f>'Pályáztatási szakasz'!W11</f>
        <v>0</v>
      </c>
      <c r="U11" s="272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2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2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2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2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2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2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2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2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2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2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88" t="str">
        <f>'Pályáztatási szakasz'!E12:F12</f>
        <v>Költségelem megnevezés…</v>
      </c>
      <c r="F12" s="388"/>
      <c r="G12" s="273">
        <f>'Pályáztatási szakasz'!G12</f>
        <v>0</v>
      </c>
      <c r="H12" s="274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3">
        <f t="shared" si="5"/>
        <v>0</v>
      </c>
      <c r="T12" s="41">
        <f>'Pályáztatási szakasz'!W12</f>
        <v>0</v>
      </c>
      <c r="U12" s="272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2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2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2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2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2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2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2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2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2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2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88" t="str">
        <f>'Pályáztatási szakasz'!E13:F13</f>
        <v>Költségelem megnevezés…</v>
      </c>
      <c r="F13" s="388"/>
      <c r="G13" s="273">
        <f>'Pályáztatási szakasz'!G13</f>
        <v>0</v>
      </c>
      <c r="H13" s="274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3">
        <f t="shared" si="5"/>
        <v>0</v>
      </c>
      <c r="T13" s="41">
        <f>'Pályáztatási szakasz'!W13</f>
        <v>0</v>
      </c>
      <c r="U13" s="272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2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2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2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2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2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2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2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2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2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2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88" t="str">
        <f>'Pályáztatási szakasz'!E14:F14</f>
        <v>Költségelem megnevezés…</v>
      </c>
      <c r="F14" s="388"/>
      <c r="G14" s="273">
        <f>'Pályáztatási szakasz'!G14</f>
        <v>0</v>
      </c>
      <c r="H14" s="274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3">
        <f t="shared" si="5"/>
        <v>0</v>
      </c>
      <c r="T14" s="41">
        <f>'Pályáztatási szakasz'!W14</f>
        <v>0</v>
      </c>
      <c r="U14" s="272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2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2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2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2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2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2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2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2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2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2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88" t="str">
        <f>'Pályáztatási szakasz'!E15:F15</f>
        <v>Költségelem megnevezés…</v>
      </c>
      <c r="F15" s="388"/>
      <c r="G15" s="273">
        <f>'Pályáztatási szakasz'!G15</f>
        <v>0</v>
      </c>
      <c r="H15" s="274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3">
        <f t="shared" si="5"/>
        <v>0</v>
      </c>
      <c r="T15" s="41">
        <f>'Pályáztatási szakasz'!W15</f>
        <v>0</v>
      </c>
      <c r="U15" s="272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2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2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2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2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2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2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2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2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2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2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88" t="str">
        <f>'Pályáztatási szakasz'!E16:F16</f>
        <v>Költségelem megnevezés…</v>
      </c>
      <c r="F16" s="388"/>
      <c r="G16" s="273">
        <f>'Pályáztatási szakasz'!G16</f>
        <v>0</v>
      </c>
      <c r="H16" s="274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3">
        <f t="shared" si="5"/>
        <v>0</v>
      </c>
      <c r="T16" s="41">
        <f>'Pályáztatási szakasz'!W16</f>
        <v>0</v>
      </c>
      <c r="U16" s="272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2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2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2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2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2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2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2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2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2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2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88" t="str">
        <f>'Pályáztatási szakasz'!E17:F17</f>
        <v>Költségelem megnevezés…</v>
      </c>
      <c r="F17" s="388"/>
      <c r="G17" s="273">
        <f>'Pályáztatási szakasz'!G17</f>
        <v>0</v>
      </c>
      <c r="H17" s="274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3">
        <f t="shared" si="5"/>
        <v>0</v>
      </c>
      <c r="T17" s="41">
        <f>'Pályáztatási szakasz'!W17</f>
        <v>0</v>
      </c>
      <c r="U17" s="272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2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2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2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2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2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2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2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2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2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2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88" t="str">
        <f>'Pályáztatási szakasz'!E18:F18</f>
        <v>Költségelem megnevezés…</v>
      </c>
      <c r="F18" s="388"/>
      <c r="G18" s="273">
        <f>'Pályáztatási szakasz'!G18</f>
        <v>0</v>
      </c>
      <c r="H18" s="274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3">
        <f t="shared" si="5"/>
        <v>0</v>
      </c>
      <c r="T18" s="41">
        <f>'Pályáztatási szakasz'!W18</f>
        <v>0</v>
      </c>
      <c r="U18" s="272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2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2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2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2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2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2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2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2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2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2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88" t="str">
        <f>'Pályáztatási szakasz'!E19:F19</f>
        <v>Költségelem megnevezés…</v>
      </c>
      <c r="F19" s="388"/>
      <c r="G19" s="273">
        <f>'Pályáztatási szakasz'!G19</f>
        <v>0</v>
      </c>
      <c r="H19" s="274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3">
        <f t="shared" si="5"/>
        <v>0</v>
      </c>
      <c r="T19" s="41">
        <f>'Pályáztatási szakasz'!W19</f>
        <v>0</v>
      </c>
      <c r="U19" s="272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2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2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2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2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2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2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2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2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2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2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88" t="str">
        <f>'Pályáztatási szakasz'!E20:F20</f>
        <v>Költségelem megnevezés…</v>
      </c>
      <c r="F20" s="388"/>
      <c r="G20" s="273">
        <f>'Pályáztatási szakasz'!G20</f>
        <v>0</v>
      </c>
      <c r="H20" s="274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3">
        <f t="shared" si="5"/>
        <v>0</v>
      </c>
      <c r="T20" s="41">
        <f>'Pályáztatási szakasz'!W20</f>
        <v>0</v>
      </c>
      <c r="U20" s="272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2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2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2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2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2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2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2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2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2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2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88" t="str">
        <f>'Pályáztatási szakasz'!E21:F21</f>
        <v>Költségelem megnevezés…</v>
      </c>
      <c r="F21" s="388"/>
      <c r="G21" s="273">
        <f>'Pályáztatási szakasz'!G21</f>
        <v>0</v>
      </c>
      <c r="H21" s="274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3">
        <f t="shared" si="5"/>
        <v>0</v>
      </c>
      <c r="T21" s="41">
        <f>'Pályáztatási szakasz'!W21</f>
        <v>0</v>
      </c>
      <c r="U21" s="272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2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2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2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2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2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2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2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2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2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2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88" t="str">
        <f>'Pályáztatási szakasz'!E22:F22</f>
        <v>Költségelem megnevezés…</v>
      </c>
      <c r="F22" s="388"/>
      <c r="G22" s="273">
        <f>'Pályáztatási szakasz'!G22</f>
        <v>0</v>
      </c>
      <c r="H22" s="274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3">
        <f t="shared" si="5"/>
        <v>0</v>
      </c>
      <c r="T22" s="41">
        <f>'Pályáztatási szakasz'!W22</f>
        <v>0</v>
      </c>
      <c r="U22" s="272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2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2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2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2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2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2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2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2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2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2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88" t="str">
        <f>'Pályáztatási szakasz'!E23:F23</f>
        <v>Költségelem megnevezés…</v>
      </c>
      <c r="F23" s="388"/>
      <c r="G23" s="273">
        <f>'Pályáztatási szakasz'!G23</f>
        <v>0</v>
      </c>
      <c r="H23" s="274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3">
        <f t="shared" si="5"/>
        <v>0</v>
      </c>
      <c r="T23" s="41">
        <f>'Pályáztatási szakasz'!W23</f>
        <v>0</v>
      </c>
      <c r="U23" s="272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2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2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2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2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2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2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2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2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2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2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88" t="str">
        <f>'Pályáztatási szakasz'!E24:F24</f>
        <v>Költségelem megnevezés…</v>
      </c>
      <c r="F24" s="388"/>
      <c r="G24" s="273">
        <f>'Pályáztatási szakasz'!G24</f>
        <v>0</v>
      </c>
      <c r="H24" s="274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3">
        <f t="shared" si="5"/>
        <v>0</v>
      </c>
      <c r="T24" s="41">
        <f>'Pályáztatási szakasz'!W24</f>
        <v>0</v>
      </c>
      <c r="U24" s="272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2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2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2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2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2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2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2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2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2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2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88" t="str">
        <f>'Pályáztatási szakasz'!E25:F25</f>
        <v>Költségelem megnevezés…</v>
      </c>
      <c r="F25" s="388"/>
      <c r="G25" s="273">
        <f>'Pályáztatási szakasz'!G25</f>
        <v>0</v>
      </c>
      <c r="H25" s="274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3">
        <f t="shared" si="5"/>
        <v>0</v>
      </c>
      <c r="T25" s="41">
        <f>'Pályáztatási szakasz'!W25</f>
        <v>0</v>
      </c>
      <c r="U25" s="272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2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2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2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2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2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2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2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2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2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2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88" t="str">
        <f>'Pályáztatási szakasz'!E26:F26</f>
        <v>Költségelem megnevezés…</v>
      </c>
      <c r="F26" s="388"/>
      <c r="G26" s="273">
        <f>'Pályáztatási szakasz'!G26</f>
        <v>0</v>
      </c>
      <c r="H26" s="274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3">
        <f t="shared" si="5"/>
        <v>0</v>
      </c>
      <c r="T26" s="41">
        <f>'Pályáztatási szakasz'!W26</f>
        <v>0</v>
      </c>
      <c r="U26" s="272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2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2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2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2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2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2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2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2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2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2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88" t="str">
        <f>'Pályáztatási szakasz'!E27:F27</f>
        <v>Költségelem megnevezés…</v>
      </c>
      <c r="F27" s="388"/>
      <c r="G27" s="273">
        <f>'Pályáztatási szakasz'!G27</f>
        <v>0</v>
      </c>
      <c r="H27" s="274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3">
        <f t="shared" si="5"/>
        <v>0</v>
      </c>
      <c r="T27" s="41">
        <f>'Pályáztatási szakasz'!W27</f>
        <v>0</v>
      </c>
      <c r="U27" s="272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2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2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2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2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2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2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2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2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2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2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88" t="str">
        <f>'Pályáztatási szakasz'!E28:F28</f>
        <v>Költségelem megnevezés…</v>
      </c>
      <c r="F28" s="388"/>
      <c r="G28" s="273">
        <f>'Pályáztatási szakasz'!G28</f>
        <v>0</v>
      </c>
      <c r="H28" s="274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3">
        <f t="shared" si="5"/>
        <v>0</v>
      </c>
      <c r="T28" s="41">
        <f>'Pályáztatási szakasz'!W28</f>
        <v>0</v>
      </c>
      <c r="U28" s="272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2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2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2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2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2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2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2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2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2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2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89" t="s">
        <v>2</v>
      </c>
      <c r="E29" s="390"/>
      <c r="F29" s="391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2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2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2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2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2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2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2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2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2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2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2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88" t="str">
        <f>'Pályáztatási szakasz'!E30:F30</f>
        <v>Költségelem megnevezés…</v>
      </c>
      <c r="F30" s="388"/>
      <c r="G30" s="273">
        <f>'Pályáztatási szakasz'!G30</f>
        <v>0</v>
      </c>
      <c r="H30" s="274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3">
        <f>ROUND((P30*L30),0)</f>
        <v>0</v>
      </c>
      <c r="R30" s="141"/>
      <c r="S30" s="193">
        <f>L30-Q30</f>
        <v>0</v>
      </c>
      <c r="T30" s="41">
        <f>'Pályáztatási szakasz'!W30</f>
        <v>0</v>
      </c>
      <c r="U30" s="272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2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2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2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2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2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2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2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2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2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2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88" t="str">
        <f>'Pályáztatási szakasz'!E31:F31</f>
        <v>Költségelem megnevezés…</v>
      </c>
      <c r="F31" s="388"/>
      <c r="G31" s="273">
        <f>'Pályáztatási szakasz'!G31</f>
        <v>0</v>
      </c>
      <c r="H31" s="274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3">
        <f t="shared" ref="S31:S49" si="132">L31-Q31</f>
        <v>0</v>
      </c>
      <c r="T31" s="41">
        <f>'Pályáztatási szakasz'!W31</f>
        <v>0</v>
      </c>
      <c r="U31" s="272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2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2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2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2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2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2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2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2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2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2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88" t="str">
        <f>'Pályáztatási szakasz'!E32:F32</f>
        <v>Költségelem megnevezés…</v>
      </c>
      <c r="F32" s="388"/>
      <c r="G32" s="273">
        <f>'Pályáztatási szakasz'!G32</f>
        <v>0</v>
      </c>
      <c r="H32" s="274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3">
        <f t="shared" si="132"/>
        <v>0</v>
      </c>
      <c r="T32" s="41">
        <f>'Pályáztatási szakasz'!W32</f>
        <v>0</v>
      </c>
      <c r="U32" s="272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2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2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2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2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2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2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2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2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2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2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88" t="str">
        <f>'Pályáztatási szakasz'!E33:F33</f>
        <v>Költségelem megnevezés…</v>
      </c>
      <c r="F33" s="388"/>
      <c r="G33" s="273">
        <f>'Pályáztatási szakasz'!G33</f>
        <v>0</v>
      </c>
      <c r="H33" s="274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3">
        <f t="shared" si="132"/>
        <v>0</v>
      </c>
      <c r="T33" s="41">
        <f>'Pályáztatási szakasz'!W33</f>
        <v>0</v>
      </c>
      <c r="U33" s="272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2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2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2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2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2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2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2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2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2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2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88" t="str">
        <f>'Pályáztatási szakasz'!E34:F34</f>
        <v>Költségelem megnevezés…</v>
      </c>
      <c r="F34" s="388"/>
      <c r="G34" s="273">
        <f>'Pályáztatási szakasz'!G34</f>
        <v>0</v>
      </c>
      <c r="H34" s="274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3">
        <f t="shared" si="132"/>
        <v>0</v>
      </c>
      <c r="T34" s="41">
        <f>'Pályáztatási szakasz'!W34</f>
        <v>0</v>
      </c>
      <c r="U34" s="272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2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2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2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2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2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2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2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2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2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2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88" t="str">
        <f>'Pályáztatási szakasz'!E35:F35</f>
        <v>Költségelem megnevezés…</v>
      </c>
      <c r="F35" s="388"/>
      <c r="G35" s="273">
        <f>'Pályáztatási szakasz'!G35</f>
        <v>0</v>
      </c>
      <c r="H35" s="274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3">
        <f t="shared" si="132"/>
        <v>0</v>
      </c>
      <c r="T35" s="41">
        <f>'Pályáztatási szakasz'!W35</f>
        <v>0</v>
      </c>
      <c r="U35" s="272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2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2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2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2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2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2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2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2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2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2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88" t="str">
        <f>'Pályáztatási szakasz'!E36:F36</f>
        <v>Költségelem megnevezés…</v>
      </c>
      <c r="F36" s="388"/>
      <c r="G36" s="273">
        <f>'Pályáztatási szakasz'!G36</f>
        <v>0</v>
      </c>
      <c r="H36" s="274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3">
        <f t="shared" si="132"/>
        <v>0</v>
      </c>
      <c r="T36" s="41">
        <f>'Pályáztatási szakasz'!W36</f>
        <v>0</v>
      </c>
      <c r="U36" s="272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2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2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2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2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2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2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2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2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2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2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88" t="str">
        <f>'Pályáztatási szakasz'!E37:F37</f>
        <v>Költségelem megnevezés…</v>
      </c>
      <c r="F37" s="388"/>
      <c r="G37" s="273">
        <f>'Pályáztatási szakasz'!G37</f>
        <v>0</v>
      </c>
      <c r="H37" s="274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3">
        <f t="shared" si="132"/>
        <v>0</v>
      </c>
      <c r="T37" s="41">
        <f>'Pályáztatási szakasz'!W37</f>
        <v>0</v>
      </c>
      <c r="U37" s="272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2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2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2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2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2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2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2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2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2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2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88" t="str">
        <f>'Pályáztatási szakasz'!E38:F38</f>
        <v>Költségelem megnevezés…</v>
      </c>
      <c r="F38" s="388"/>
      <c r="G38" s="273">
        <f>'Pályáztatási szakasz'!G38</f>
        <v>0</v>
      </c>
      <c r="H38" s="274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3">
        <f t="shared" si="132"/>
        <v>0</v>
      </c>
      <c r="T38" s="41">
        <f>'Pályáztatási szakasz'!W38</f>
        <v>0</v>
      </c>
      <c r="U38" s="272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2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2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2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2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2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2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2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2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2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2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88" t="str">
        <f>'Pályáztatási szakasz'!E39:F39</f>
        <v>Költségelem megnevezés…</v>
      </c>
      <c r="F39" s="388"/>
      <c r="G39" s="273">
        <f>'Pályáztatási szakasz'!G39</f>
        <v>0</v>
      </c>
      <c r="H39" s="274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3">
        <f t="shared" si="132"/>
        <v>0</v>
      </c>
      <c r="T39" s="41">
        <f>'Pályáztatási szakasz'!W39</f>
        <v>0</v>
      </c>
      <c r="U39" s="272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2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2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2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2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2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2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2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2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2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2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88" t="str">
        <f>'Pályáztatási szakasz'!E40:F40</f>
        <v>Költségelem megnevezés…</v>
      </c>
      <c r="F40" s="388"/>
      <c r="G40" s="273">
        <f>'Pályáztatási szakasz'!G40</f>
        <v>0</v>
      </c>
      <c r="H40" s="274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3">
        <f t="shared" si="132"/>
        <v>0</v>
      </c>
      <c r="T40" s="41">
        <f>'Pályáztatási szakasz'!W40</f>
        <v>0</v>
      </c>
      <c r="U40" s="272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2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2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2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2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2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2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2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2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2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2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88" t="str">
        <f>'Pályáztatási szakasz'!E41:F41</f>
        <v>Költségelem megnevezés…</v>
      </c>
      <c r="F41" s="388"/>
      <c r="G41" s="273">
        <f>'Pályáztatási szakasz'!G41</f>
        <v>0</v>
      </c>
      <c r="H41" s="274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3">
        <f t="shared" si="132"/>
        <v>0</v>
      </c>
      <c r="T41" s="41">
        <f>'Pályáztatási szakasz'!W41</f>
        <v>0</v>
      </c>
      <c r="U41" s="272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2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2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2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2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2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2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2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2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2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2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88" t="str">
        <f>'Pályáztatási szakasz'!E42:F42</f>
        <v>Költségelem megnevezés…</v>
      </c>
      <c r="F42" s="388"/>
      <c r="G42" s="273">
        <f>'Pályáztatási szakasz'!G42</f>
        <v>0</v>
      </c>
      <c r="H42" s="274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3">
        <f t="shared" si="132"/>
        <v>0</v>
      </c>
      <c r="T42" s="41">
        <f>'Pályáztatási szakasz'!W42</f>
        <v>0</v>
      </c>
      <c r="U42" s="272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2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2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2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2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2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2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2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2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2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2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88" t="str">
        <f>'Pályáztatási szakasz'!E43:F43</f>
        <v>Költségelem megnevezés…</v>
      </c>
      <c r="F43" s="388"/>
      <c r="G43" s="273">
        <f>'Pályáztatási szakasz'!G43</f>
        <v>0</v>
      </c>
      <c r="H43" s="274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3">
        <f t="shared" si="132"/>
        <v>0</v>
      </c>
      <c r="T43" s="41">
        <f>'Pályáztatási szakasz'!W43</f>
        <v>0</v>
      </c>
      <c r="U43" s="272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2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2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2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2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2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2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2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2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2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2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88" t="str">
        <f>'Pályáztatási szakasz'!E44:F44</f>
        <v>Költségelem megnevezés…</v>
      </c>
      <c r="F44" s="388"/>
      <c r="G44" s="273">
        <f>'Pályáztatási szakasz'!G44</f>
        <v>0</v>
      </c>
      <c r="H44" s="274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3">
        <f t="shared" si="132"/>
        <v>0</v>
      </c>
      <c r="T44" s="41">
        <f>'Pályáztatási szakasz'!W44</f>
        <v>0</v>
      </c>
      <c r="U44" s="272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2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2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2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2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2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2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2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2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2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2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88" t="str">
        <f>'Pályáztatási szakasz'!E45:F45</f>
        <v>Költségelem megnevezés…</v>
      </c>
      <c r="F45" s="388"/>
      <c r="G45" s="273">
        <f>'Pályáztatási szakasz'!G45</f>
        <v>0</v>
      </c>
      <c r="H45" s="274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3">
        <f t="shared" si="132"/>
        <v>0</v>
      </c>
      <c r="T45" s="41">
        <f>'Pályáztatási szakasz'!W45</f>
        <v>0</v>
      </c>
      <c r="U45" s="272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2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2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2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2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2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2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2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2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2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2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88" t="str">
        <f>'Pályáztatási szakasz'!E46:F46</f>
        <v>Költségelem megnevezés…</v>
      </c>
      <c r="F46" s="388"/>
      <c r="G46" s="273">
        <f>'Pályáztatási szakasz'!G46</f>
        <v>0</v>
      </c>
      <c r="H46" s="274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3">
        <f t="shared" si="132"/>
        <v>0</v>
      </c>
      <c r="T46" s="41">
        <f>'Pályáztatási szakasz'!W46</f>
        <v>0</v>
      </c>
      <c r="U46" s="272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2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2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2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2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2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2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2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2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2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2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88" t="str">
        <f>'Pályáztatási szakasz'!E47:F47</f>
        <v>Költségelem megnevezés…</v>
      </c>
      <c r="F47" s="388"/>
      <c r="G47" s="273">
        <f>'Pályáztatási szakasz'!G47</f>
        <v>0</v>
      </c>
      <c r="H47" s="274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3">
        <f t="shared" si="132"/>
        <v>0</v>
      </c>
      <c r="T47" s="41">
        <f>'Pályáztatási szakasz'!W47</f>
        <v>0</v>
      </c>
      <c r="U47" s="272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2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2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2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2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2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2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2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2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2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2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88" t="str">
        <f>'Pályáztatási szakasz'!E48:F48</f>
        <v>Költségelem megnevezés…</v>
      </c>
      <c r="F48" s="388"/>
      <c r="G48" s="273">
        <f>'Pályáztatási szakasz'!G48</f>
        <v>0</v>
      </c>
      <c r="H48" s="274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3">
        <f t="shared" si="132"/>
        <v>0</v>
      </c>
      <c r="T48" s="41">
        <f>'Pályáztatási szakasz'!W48</f>
        <v>0</v>
      </c>
      <c r="U48" s="272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2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2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2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2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2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2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2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2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2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2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88" t="str">
        <f>'Pályáztatási szakasz'!E49:F49</f>
        <v>Költségelem megnevezés…</v>
      </c>
      <c r="F49" s="388"/>
      <c r="G49" s="273">
        <f>'Pályáztatási szakasz'!G49</f>
        <v>0</v>
      </c>
      <c r="H49" s="274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3">
        <f t="shared" si="132"/>
        <v>0</v>
      </c>
      <c r="T49" s="41">
        <f>'Pályáztatási szakasz'!W49</f>
        <v>0</v>
      </c>
      <c r="U49" s="272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2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2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2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2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2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2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2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2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2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2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89" t="s">
        <v>3</v>
      </c>
      <c r="E50" s="390"/>
      <c r="F50" s="391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2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2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2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2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2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2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2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2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2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2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2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88" t="str">
        <f>'Pályáztatási szakasz'!E51:F51</f>
        <v>Költségelem megnevezés…</v>
      </c>
      <c r="F51" s="388"/>
      <c r="G51" s="273">
        <f>'Pályáztatási szakasz'!G51</f>
        <v>0</v>
      </c>
      <c r="H51" s="274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3">
        <f>L51-Q51</f>
        <v>0</v>
      </c>
      <c r="T51" s="41">
        <f>'Pályáztatási szakasz'!W51</f>
        <v>0</v>
      </c>
      <c r="U51" s="272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2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2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2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2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2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2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2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2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2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2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88" t="str">
        <f>'Pályáztatási szakasz'!E52:F52</f>
        <v>Költségelem megnevezés…</v>
      </c>
      <c r="F52" s="388"/>
      <c r="G52" s="273">
        <f>'Pályáztatási szakasz'!G52</f>
        <v>0</v>
      </c>
      <c r="H52" s="274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3">
        <f t="shared" ref="S52:S70" si="250">L52-Q52</f>
        <v>0</v>
      </c>
      <c r="T52" s="41">
        <f>'Pályáztatási szakasz'!W52</f>
        <v>0</v>
      </c>
      <c r="U52" s="272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2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2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2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2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2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2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2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2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2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2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88" t="str">
        <f>'Pályáztatási szakasz'!E53:F53</f>
        <v>Költségelem megnevezés…</v>
      </c>
      <c r="F53" s="388"/>
      <c r="G53" s="273">
        <f>'Pályáztatási szakasz'!G53</f>
        <v>0</v>
      </c>
      <c r="H53" s="274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3">
        <f t="shared" si="250"/>
        <v>0</v>
      </c>
      <c r="T53" s="41">
        <f>'Pályáztatási szakasz'!W53</f>
        <v>0</v>
      </c>
      <c r="U53" s="272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2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2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2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2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2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2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2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2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2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2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88" t="str">
        <f>'Pályáztatási szakasz'!E54:F54</f>
        <v>Költségelem megnevezés…</v>
      </c>
      <c r="F54" s="388"/>
      <c r="G54" s="273">
        <f>'Pályáztatási szakasz'!G54</f>
        <v>0</v>
      </c>
      <c r="H54" s="274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3">
        <f t="shared" si="250"/>
        <v>0</v>
      </c>
      <c r="T54" s="41">
        <f>'Pályáztatási szakasz'!W54</f>
        <v>0</v>
      </c>
      <c r="U54" s="272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2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2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2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2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2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2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2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2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2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2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88" t="str">
        <f>'Pályáztatási szakasz'!E55:F55</f>
        <v>Költségelem megnevezés…</v>
      </c>
      <c r="F55" s="388"/>
      <c r="G55" s="273">
        <f>'Pályáztatási szakasz'!G55</f>
        <v>0</v>
      </c>
      <c r="H55" s="274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3">
        <f t="shared" si="250"/>
        <v>0</v>
      </c>
      <c r="T55" s="41">
        <f>'Pályáztatási szakasz'!W55</f>
        <v>0</v>
      </c>
      <c r="U55" s="272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2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2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2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2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2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2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2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2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2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2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88" t="str">
        <f>'Pályáztatási szakasz'!E56:F56</f>
        <v>Költségelem megnevezés…</v>
      </c>
      <c r="F56" s="388"/>
      <c r="G56" s="273">
        <f>'Pályáztatási szakasz'!G56</f>
        <v>0</v>
      </c>
      <c r="H56" s="274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3">
        <f t="shared" si="250"/>
        <v>0</v>
      </c>
      <c r="T56" s="41">
        <f>'Pályáztatási szakasz'!W56</f>
        <v>0</v>
      </c>
      <c r="U56" s="272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2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2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2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2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2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2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2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2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2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2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88" t="str">
        <f>'Pályáztatási szakasz'!E57:F57</f>
        <v>Költségelem megnevezés…</v>
      </c>
      <c r="F57" s="388"/>
      <c r="G57" s="273">
        <f>'Pályáztatási szakasz'!G57</f>
        <v>0</v>
      </c>
      <c r="H57" s="274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3">
        <f t="shared" si="250"/>
        <v>0</v>
      </c>
      <c r="T57" s="41">
        <f>'Pályáztatási szakasz'!W57</f>
        <v>0</v>
      </c>
      <c r="U57" s="272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2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2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2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2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2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2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2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2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2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2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88" t="str">
        <f>'Pályáztatási szakasz'!E58:F58</f>
        <v>Költségelem megnevezés…</v>
      </c>
      <c r="F58" s="388"/>
      <c r="G58" s="273">
        <f>'Pályáztatási szakasz'!G58</f>
        <v>0</v>
      </c>
      <c r="H58" s="274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3">
        <f t="shared" si="250"/>
        <v>0</v>
      </c>
      <c r="T58" s="41">
        <f>'Pályáztatási szakasz'!W58</f>
        <v>0</v>
      </c>
      <c r="U58" s="272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2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2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2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2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2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2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2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2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2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2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88" t="str">
        <f>'Pályáztatási szakasz'!E59:F59</f>
        <v>Költségelem megnevezés…</v>
      </c>
      <c r="F59" s="388"/>
      <c r="G59" s="273">
        <f>'Pályáztatási szakasz'!G59</f>
        <v>0</v>
      </c>
      <c r="H59" s="274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3">
        <f t="shared" si="250"/>
        <v>0</v>
      </c>
      <c r="T59" s="41">
        <f>'Pályáztatási szakasz'!W59</f>
        <v>0</v>
      </c>
      <c r="U59" s="272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2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2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2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2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2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2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2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2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2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2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88" t="str">
        <f>'Pályáztatási szakasz'!E60:F60</f>
        <v>Költségelem megnevezés…</v>
      </c>
      <c r="F60" s="388"/>
      <c r="G60" s="273">
        <f>'Pályáztatási szakasz'!G60</f>
        <v>0</v>
      </c>
      <c r="H60" s="274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3">
        <f t="shared" si="250"/>
        <v>0</v>
      </c>
      <c r="T60" s="41">
        <f>'Pályáztatási szakasz'!W60</f>
        <v>0</v>
      </c>
      <c r="U60" s="272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2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2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2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2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2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2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2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2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2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2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88" t="str">
        <f>'Pályáztatási szakasz'!E61:F61</f>
        <v>Költségelem megnevezés…</v>
      </c>
      <c r="F61" s="388"/>
      <c r="G61" s="273">
        <f>'Pályáztatási szakasz'!G61</f>
        <v>0</v>
      </c>
      <c r="H61" s="274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3">
        <f t="shared" si="250"/>
        <v>0</v>
      </c>
      <c r="T61" s="41">
        <f>'Pályáztatási szakasz'!W61</f>
        <v>0</v>
      </c>
      <c r="U61" s="272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2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2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2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2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2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2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2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2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2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2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88" t="str">
        <f>'Pályáztatási szakasz'!E62:F62</f>
        <v>Költségelem megnevezés…</v>
      </c>
      <c r="F62" s="388"/>
      <c r="G62" s="273">
        <f>'Pályáztatási szakasz'!G62</f>
        <v>0</v>
      </c>
      <c r="H62" s="274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3">
        <f t="shared" si="250"/>
        <v>0</v>
      </c>
      <c r="T62" s="41">
        <f>'Pályáztatási szakasz'!W62</f>
        <v>0</v>
      </c>
      <c r="U62" s="272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2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2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2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2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2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2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2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2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2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2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88" t="str">
        <f>'Pályáztatási szakasz'!E63:F63</f>
        <v>Költségelem megnevezés…</v>
      </c>
      <c r="F63" s="388"/>
      <c r="G63" s="273">
        <f>'Pályáztatási szakasz'!G63</f>
        <v>0</v>
      </c>
      <c r="H63" s="274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3">
        <f t="shared" si="250"/>
        <v>0</v>
      </c>
      <c r="T63" s="41">
        <f>'Pályáztatási szakasz'!W63</f>
        <v>0</v>
      </c>
      <c r="U63" s="272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2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2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2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2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2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2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2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2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2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2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88" t="str">
        <f>'Pályáztatási szakasz'!E64:F64</f>
        <v>Költségelem megnevezés…</v>
      </c>
      <c r="F64" s="388"/>
      <c r="G64" s="273">
        <f>'Pályáztatási szakasz'!G64</f>
        <v>0</v>
      </c>
      <c r="H64" s="274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3">
        <f t="shared" si="250"/>
        <v>0</v>
      </c>
      <c r="T64" s="41">
        <f>'Pályáztatási szakasz'!W64</f>
        <v>0</v>
      </c>
      <c r="U64" s="272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2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2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2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2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2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2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2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2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2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2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88" t="str">
        <f>'Pályáztatási szakasz'!E65:F65</f>
        <v>Költségelem megnevezés…</v>
      </c>
      <c r="F65" s="388"/>
      <c r="G65" s="273">
        <f>'Pályáztatási szakasz'!G65</f>
        <v>0</v>
      </c>
      <c r="H65" s="274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3">
        <f t="shared" si="250"/>
        <v>0</v>
      </c>
      <c r="T65" s="41">
        <f>'Pályáztatási szakasz'!W65</f>
        <v>0</v>
      </c>
      <c r="U65" s="272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2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2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2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2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2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2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2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2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2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2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88" t="str">
        <f>'Pályáztatási szakasz'!E66:F66</f>
        <v>Költségelem megnevezés…</v>
      </c>
      <c r="F66" s="388"/>
      <c r="G66" s="273">
        <f>'Pályáztatási szakasz'!G66</f>
        <v>0</v>
      </c>
      <c r="H66" s="274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3">
        <f t="shared" si="250"/>
        <v>0</v>
      </c>
      <c r="T66" s="41">
        <f>'Pályáztatási szakasz'!W66</f>
        <v>0</v>
      </c>
      <c r="U66" s="272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2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2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2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2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2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2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2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2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2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2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88" t="str">
        <f>'Pályáztatási szakasz'!E67:F67</f>
        <v>Költségelem megnevezés…</v>
      </c>
      <c r="F67" s="388"/>
      <c r="G67" s="273">
        <f>'Pályáztatási szakasz'!G67</f>
        <v>0</v>
      </c>
      <c r="H67" s="274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3">
        <f t="shared" si="250"/>
        <v>0</v>
      </c>
      <c r="T67" s="41">
        <f>'Pályáztatási szakasz'!W67</f>
        <v>0</v>
      </c>
      <c r="U67" s="272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2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2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2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2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2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2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2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2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2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2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88" t="str">
        <f>'Pályáztatási szakasz'!E68:F68</f>
        <v>Költségelem megnevezés…</v>
      </c>
      <c r="F68" s="388"/>
      <c r="G68" s="273">
        <f>'Pályáztatási szakasz'!G68</f>
        <v>0</v>
      </c>
      <c r="H68" s="274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3">
        <f t="shared" si="250"/>
        <v>0</v>
      </c>
      <c r="T68" s="41">
        <f>'Pályáztatási szakasz'!W68</f>
        <v>0</v>
      </c>
      <c r="U68" s="272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2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2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2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2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2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2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2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2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2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2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88" t="str">
        <f>'Pályáztatási szakasz'!E69:F69</f>
        <v>Költségelem megnevezés…</v>
      </c>
      <c r="F69" s="388"/>
      <c r="G69" s="273">
        <f>'Pályáztatási szakasz'!G69</f>
        <v>0</v>
      </c>
      <c r="H69" s="274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3">
        <f t="shared" si="250"/>
        <v>0</v>
      </c>
      <c r="T69" s="41">
        <f>'Pályáztatási szakasz'!W69</f>
        <v>0</v>
      </c>
      <c r="U69" s="272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2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2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2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2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2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2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2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2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2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2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88" t="str">
        <f>'Pályáztatási szakasz'!E70:F70</f>
        <v>Költségelem megnevezés…</v>
      </c>
      <c r="F70" s="388"/>
      <c r="G70" s="273">
        <f>'Pályáztatási szakasz'!G70</f>
        <v>0</v>
      </c>
      <c r="H70" s="274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3">
        <f t="shared" si="250"/>
        <v>0</v>
      </c>
      <c r="T70" s="41">
        <f>'Pályáztatási szakasz'!W70</f>
        <v>0</v>
      </c>
      <c r="U70" s="272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2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2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2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2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2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2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2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2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2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2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92" t="s">
        <v>4</v>
      </c>
      <c r="D71" s="393"/>
      <c r="E71" s="393"/>
      <c r="F71" s="394"/>
      <c r="G71" s="120"/>
      <c r="H71" s="275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2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2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2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2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2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2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2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2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2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2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2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6"/>
      <c r="D72" s="389" t="s">
        <v>5</v>
      </c>
      <c r="E72" s="390"/>
      <c r="F72" s="391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7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7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7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7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7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7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7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7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7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7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7"/>
      <c r="FO72" s="138" t="str">
        <f t="shared" si="343"/>
        <v>B</v>
      </c>
    </row>
    <row r="73" spans="2:171" s="150" customFormat="1" x14ac:dyDescent="0.25">
      <c r="B73" s="139" t="s">
        <v>57</v>
      </c>
      <c r="C73" s="276"/>
      <c r="D73" s="276"/>
      <c r="E73" s="388" t="str">
        <f>'Pályáztatási szakasz'!E73:F73</f>
        <v>Költségelem megnevezés…</v>
      </c>
      <c r="F73" s="388"/>
      <c r="G73" s="273">
        <f>'Pályáztatási szakasz'!G73</f>
        <v>0</v>
      </c>
      <c r="H73" s="274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3">
        <f>L73-Q73</f>
        <v>0</v>
      </c>
      <c r="T73" s="41">
        <f>'Pályáztatási szakasz'!W73</f>
        <v>0</v>
      </c>
      <c r="U73" s="277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7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7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7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7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7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7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7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7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7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7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6"/>
      <c r="D74" s="276"/>
      <c r="E74" s="388" t="str">
        <f>'Pályáztatási szakasz'!E74:F74</f>
        <v>Költségelem megnevezés…</v>
      </c>
      <c r="F74" s="388"/>
      <c r="G74" s="273">
        <f>'Pályáztatási szakasz'!G74</f>
        <v>0</v>
      </c>
      <c r="H74" s="274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3">
        <f t="shared" ref="S74:S92" si="358">L74-Q74</f>
        <v>0</v>
      </c>
      <c r="T74" s="41">
        <f>'Pályáztatási szakasz'!W74</f>
        <v>0</v>
      </c>
      <c r="U74" s="277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7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7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7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7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7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7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7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7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7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7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6"/>
      <c r="D75" s="276"/>
      <c r="E75" s="388" t="str">
        <f>'Pályáztatási szakasz'!E75:F75</f>
        <v>Költségelem megnevezés…</v>
      </c>
      <c r="F75" s="388"/>
      <c r="G75" s="273">
        <f>'Pályáztatási szakasz'!G75</f>
        <v>0</v>
      </c>
      <c r="H75" s="274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3">
        <f t="shared" si="358"/>
        <v>0</v>
      </c>
      <c r="T75" s="41">
        <f>'Pályáztatási szakasz'!W75</f>
        <v>0</v>
      </c>
      <c r="U75" s="277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7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7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7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7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7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7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7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7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7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7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6"/>
      <c r="D76" s="276"/>
      <c r="E76" s="388" t="str">
        <f>'Pályáztatási szakasz'!E76:F76</f>
        <v>Költségelem megnevezés…</v>
      </c>
      <c r="F76" s="388"/>
      <c r="G76" s="273">
        <f>'Pályáztatási szakasz'!G76</f>
        <v>0</v>
      </c>
      <c r="H76" s="274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3">
        <f t="shared" si="358"/>
        <v>0</v>
      </c>
      <c r="T76" s="41">
        <f>'Pályáztatási szakasz'!W76</f>
        <v>0</v>
      </c>
      <c r="U76" s="277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7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7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7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7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7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7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7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7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7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7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6"/>
      <c r="D77" s="276"/>
      <c r="E77" s="388" t="str">
        <f>'Pályáztatási szakasz'!E77:F77</f>
        <v>Költségelem megnevezés…</v>
      </c>
      <c r="F77" s="388"/>
      <c r="G77" s="273">
        <f>'Pályáztatási szakasz'!G77</f>
        <v>0</v>
      </c>
      <c r="H77" s="274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3">
        <f t="shared" si="358"/>
        <v>0</v>
      </c>
      <c r="T77" s="41">
        <f>'Pályáztatási szakasz'!W77</f>
        <v>0</v>
      </c>
      <c r="U77" s="277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7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7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7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7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7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7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7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7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7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7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6"/>
      <c r="D78" s="276"/>
      <c r="E78" s="388" t="str">
        <f>'Pályáztatási szakasz'!E78:F78</f>
        <v>Költségelem megnevezés…</v>
      </c>
      <c r="F78" s="388"/>
      <c r="G78" s="273">
        <f>'Pályáztatási szakasz'!G78</f>
        <v>0</v>
      </c>
      <c r="H78" s="274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3">
        <f t="shared" si="358"/>
        <v>0</v>
      </c>
      <c r="T78" s="41">
        <f>'Pályáztatási szakasz'!W78</f>
        <v>0</v>
      </c>
      <c r="U78" s="277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7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7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7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7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7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7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7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7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7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7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6"/>
      <c r="D79" s="276"/>
      <c r="E79" s="388" t="str">
        <f>'Pályáztatási szakasz'!E79:F79</f>
        <v>Költségelem megnevezés…</v>
      </c>
      <c r="F79" s="388"/>
      <c r="G79" s="273">
        <f>'Pályáztatási szakasz'!G79</f>
        <v>0</v>
      </c>
      <c r="H79" s="274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3">
        <f t="shared" si="358"/>
        <v>0</v>
      </c>
      <c r="T79" s="41">
        <f>'Pályáztatási szakasz'!W79</f>
        <v>0</v>
      </c>
      <c r="U79" s="277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7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7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7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7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7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7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7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7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7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7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6"/>
      <c r="D80" s="276"/>
      <c r="E80" s="388" t="str">
        <f>'Pályáztatási szakasz'!E80:F80</f>
        <v>Költségelem megnevezés…</v>
      </c>
      <c r="F80" s="388"/>
      <c r="G80" s="273">
        <f>'Pályáztatási szakasz'!G80</f>
        <v>0</v>
      </c>
      <c r="H80" s="274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3">
        <f t="shared" si="358"/>
        <v>0</v>
      </c>
      <c r="T80" s="41">
        <f>'Pályáztatási szakasz'!W80</f>
        <v>0</v>
      </c>
      <c r="U80" s="277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7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7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7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7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7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7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7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7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7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7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6"/>
      <c r="D81" s="276"/>
      <c r="E81" s="388" t="str">
        <f>'Pályáztatási szakasz'!E81:F81</f>
        <v>Költségelem megnevezés…</v>
      </c>
      <c r="F81" s="388"/>
      <c r="G81" s="273">
        <f>'Pályáztatási szakasz'!G81</f>
        <v>0</v>
      </c>
      <c r="H81" s="274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3">
        <f t="shared" si="358"/>
        <v>0</v>
      </c>
      <c r="T81" s="41">
        <f>'Pályáztatási szakasz'!W81</f>
        <v>0</v>
      </c>
      <c r="U81" s="277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7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7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7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7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7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7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7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7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7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7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6"/>
      <c r="D82" s="276"/>
      <c r="E82" s="388" t="str">
        <f>'Pályáztatási szakasz'!E82:F82</f>
        <v>Költségelem megnevezés…</v>
      </c>
      <c r="F82" s="388"/>
      <c r="G82" s="273">
        <f>'Pályáztatási szakasz'!G82</f>
        <v>0</v>
      </c>
      <c r="H82" s="274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3">
        <f t="shared" si="358"/>
        <v>0</v>
      </c>
      <c r="T82" s="41">
        <f>'Pályáztatási szakasz'!W82</f>
        <v>0</v>
      </c>
      <c r="U82" s="277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7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7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7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7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7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7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7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7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7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7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6"/>
      <c r="D83" s="276"/>
      <c r="E83" s="388" t="str">
        <f>'Pályáztatási szakasz'!E83:F83</f>
        <v>Költségelem megnevezés…</v>
      </c>
      <c r="F83" s="388"/>
      <c r="G83" s="273">
        <f>'Pályáztatási szakasz'!G83</f>
        <v>0</v>
      </c>
      <c r="H83" s="274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3">
        <f t="shared" si="358"/>
        <v>0</v>
      </c>
      <c r="T83" s="41">
        <f>'Pályáztatási szakasz'!W83</f>
        <v>0</v>
      </c>
      <c r="U83" s="277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7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7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7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7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7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7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7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7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7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7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6"/>
      <c r="D84" s="276"/>
      <c r="E84" s="388" t="str">
        <f>'Pályáztatási szakasz'!E84:F84</f>
        <v>Költségelem megnevezés…</v>
      </c>
      <c r="F84" s="388"/>
      <c r="G84" s="273">
        <f>'Pályáztatási szakasz'!G84</f>
        <v>0</v>
      </c>
      <c r="H84" s="274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3">
        <f t="shared" si="358"/>
        <v>0</v>
      </c>
      <c r="T84" s="41">
        <f>'Pályáztatási szakasz'!W84</f>
        <v>0</v>
      </c>
      <c r="U84" s="277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7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7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7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7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7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7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7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7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7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7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6"/>
      <c r="D85" s="276"/>
      <c r="E85" s="388" t="str">
        <f>'Pályáztatási szakasz'!E85:F85</f>
        <v>Költségelem megnevezés…</v>
      </c>
      <c r="F85" s="388"/>
      <c r="G85" s="273">
        <f>'Pályáztatási szakasz'!G85</f>
        <v>0</v>
      </c>
      <c r="H85" s="274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3">
        <f t="shared" si="358"/>
        <v>0</v>
      </c>
      <c r="T85" s="41">
        <f>'Pályáztatási szakasz'!W85</f>
        <v>0</v>
      </c>
      <c r="U85" s="277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7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7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7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7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7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7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7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7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7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7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6"/>
      <c r="D86" s="276"/>
      <c r="E86" s="388" t="str">
        <f>'Pályáztatási szakasz'!E86:F86</f>
        <v>Költségelem megnevezés…</v>
      </c>
      <c r="F86" s="388"/>
      <c r="G86" s="273">
        <f>'Pályáztatási szakasz'!G86</f>
        <v>0</v>
      </c>
      <c r="H86" s="274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3">
        <f t="shared" si="358"/>
        <v>0</v>
      </c>
      <c r="T86" s="41">
        <f>'Pályáztatási szakasz'!W86</f>
        <v>0</v>
      </c>
      <c r="U86" s="277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7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7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7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7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7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7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7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7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7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7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6"/>
      <c r="D87" s="276"/>
      <c r="E87" s="388" t="str">
        <f>'Pályáztatási szakasz'!E87:F87</f>
        <v>Költségelem megnevezés…</v>
      </c>
      <c r="F87" s="388"/>
      <c r="G87" s="273">
        <f>'Pályáztatási szakasz'!G87</f>
        <v>0</v>
      </c>
      <c r="H87" s="274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3">
        <f t="shared" si="358"/>
        <v>0</v>
      </c>
      <c r="T87" s="41">
        <f>'Pályáztatási szakasz'!W87</f>
        <v>0</v>
      </c>
      <c r="U87" s="277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7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7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7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7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7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7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7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7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7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7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6"/>
      <c r="D88" s="276"/>
      <c r="E88" s="388" t="str">
        <f>'Pályáztatási szakasz'!E88:F88</f>
        <v>Költségelem megnevezés…</v>
      </c>
      <c r="F88" s="388"/>
      <c r="G88" s="273">
        <f>'Pályáztatási szakasz'!G88</f>
        <v>0</v>
      </c>
      <c r="H88" s="274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3">
        <f t="shared" si="358"/>
        <v>0</v>
      </c>
      <c r="T88" s="41">
        <f>'Pályáztatási szakasz'!W88</f>
        <v>0</v>
      </c>
      <c r="U88" s="277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7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7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7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7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7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7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7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7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7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7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6"/>
      <c r="D89" s="276"/>
      <c r="E89" s="388" t="str">
        <f>'Pályáztatási szakasz'!E89:F89</f>
        <v>Költségelem megnevezés…</v>
      </c>
      <c r="F89" s="388"/>
      <c r="G89" s="273">
        <f>'Pályáztatási szakasz'!G89</f>
        <v>0</v>
      </c>
      <c r="H89" s="274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3">
        <f t="shared" si="358"/>
        <v>0</v>
      </c>
      <c r="T89" s="41">
        <f>'Pályáztatási szakasz'!W89</f>
        <v>0</v>
      </c>
      <c r="U89" s="277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7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7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7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7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7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7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7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7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7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7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6"/>
      <c r="D90" s="276"/>
      <c r="E90" s="388" t="str">
        <f>'Pályáztatási szakasz'!E90:F90</f>
        <v>Költségelem megnevezés…</v>
      </c>
      <c r="F90" s="388"/>
      <c r="G90" s="273">
        <f>'Pályáztatási szakasz'!G90</f>
        <v>0</v>
      </c>
      <c r="H90" s="274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3">
        <f t="shared" si="358"/>
        <v>0</v>
      </c>
      <c r="T90" s="41">
        <f>'Pályáztatási szakasz'!W90</f>
        <v>0</v>
      </c>
      <c r="U90" s="277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7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7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7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7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7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7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7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7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7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7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6"/>
      <c r="D91" s="276"/>
      <c r="E91" s="388" t="str">
        <f>'Pályáztatási szakasz'!E91:F91</f>
        <v>Költségelem megnevezés…</v>
      </c>
      <c r="F91" s="388"/>
      <c r="G91" s="273">
        <f>'Pályáztatási szakasz'!G91</f>
        <v>0</v>
      </c>
      <c r="H91" s="274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3">
        <f t="shared" si="358"/>
        <v>0</v>
      </c>
      <c r="T91" s="41">
        <f>'Pályáztatási szakasz'!W91</f>
        <v>0</v>
      </c>
      <c r="U91" s="277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7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7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7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7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7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7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7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7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7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7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6"/>
      <c r="D92" s="276"/>
      <c r="E92" s="388" t="str">
        <f>'Pályáztatási szakasz'!E92:F92</f>
        <v>Költségelem megnevezés…</v>
      </c>
      <c r="F92" s="388"/>
      <c r="G92" s="273">
        <f>'Pályáztatási szakasz'!G92</f>
        <v>0</v>
      </c>
      <c r="H92" s="274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3">
        <f t="shared" si="358"/>
        <v>0</v>
      </c>
      <c r="T92" s="41">
        <f>'Pályáztatási szakasz'!W92</f>
        <v>0</v>
      </c>
      <c r="U92" s="277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7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7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7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7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7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7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7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7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7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7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89" t="s">
        <v>6</v>
      </c>
      <c r="E93" s="390"/>
      <c r="F93" s="391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2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2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2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2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2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2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2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2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2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2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2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88" t="str">
        <f>'Pályáztatási szakasz'!E94:F94</f>
        <v>Költségelem megnevezés…</v>
      </c>
      <c r="F94" s="388"/>
      <c r="G94" s="273">
        <f>'Pályáztatási szakasz'!G94</f>
        <v>0</v>
      </c>
      <c r="H94" s="274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3">
        <f>L94-Q94</f>
        <v>0</v>
      </c>
      <c r="T94" s="41">
        <f>'Pályáztatási szakasz'!W94</f>
        <v>0</v>
      </c>
      <c r="U94" s="272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2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2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2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2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2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2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2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2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2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2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88" t="str">
        <f>'Pályáztatási szakasz'!E95:F95</f>
        <v>Költségelem megnevezés…</v>
      </c>
      <c r="F95" s="388"/>
      <c r="G95" s="273">
        <f>'Pályáztatási szakasz'!G95</f>
        <v>0</v>
      </c>
      <c r="H95" s="274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3">
        <f t="shared" ref="S95:S113" si="476">L95-Q95</f>
        <v>0</v>
      </c>
      <c r="T95" s="41">
        <f>'Pályáztatási szakasz'!W95</f>
        <v>0</v>
      </c>
      <c r="U95" s="272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2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2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2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2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2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2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2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2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2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2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88" t="str">
        <f>'Pályáztatási szakasz'!E96:F96</f>
        <v>Költségelem megnevezés…</v>
      </c>
      <c r="F96" s="388"/>
      <c r="G96" s="273">
        <f>'Pályáztatási szakasz'!G96</f>
        <v>0</v>
      </c>
      <c r="H96" s="274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3">
        <f t="shared" si="476"/>
        <v>0</v>
      </c>
      <c r="T96" s="41">
        <f>'Pályáztatási szakasz'!W96</f>
        <v>0</v>
      </c>
      <c r="U96" s="272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2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2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2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2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2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2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2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2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2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2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88" t="str">
        <f>'Pályáztatási szakasz'!E97:F97</f>
        <v>Költségelem megnevezés…</v>
      </c>
      <c r="F97" s="388"/>
      <c r="G97" s="273">
        <f>'Pályáztatási szakasz'!G97</f>
        <v>0</v>
      </c>
      <c r="H97" s="274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3">
        <f t="shared" si="476"/>
        <v>0</v>
      </c>
      <c r="T97" s="41">
        <f>'Pályáztatási szakasz'!W97</f>
        <v>0</v>
      </c>
      <c r="U97" s="272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2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2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2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2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2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2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2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2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2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2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88" t="str">
        <f>'Pályáztatási szakasz'!E98:F98</f>
        <v>Költségelem megnevezés…</v>
      </c>
      <c r="F98" s="388"/>
      <c r="G98" s="273">
        <f>'Pályáztatási szakasz'!G98</f>
        <v>0</v>
      </c>
      <c r="H98" s="274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3">
        <f t="shared" si="476"/>
        <v>0</v>
      </c>
      <c r="T98" s="41">
        <f>'Pályáztatási szakasz'!W98</f>
        <v>0</v>
      </c>
      <c r="U98" s="272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2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2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2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2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2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2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2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2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2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2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88" t="str">
        <f>'Pályáztatási szakasz'!E99:F99</f>
        <v>Költségelem megnevezés…</v>
      </c>
      <c r="F99" s="388"/>
      <c r="G99" s="273">
        <f>'Pályáztatási szakasz'!G99</f>
        <v>0</v>
      </c>
      <c r="H99" s="274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3">
        <f t="shared" si="476"/>
        <v>0</v>
      </c>
      <c r="T99" s="41">
        <f>'Pályáztatási szakasz'!W99</f>
        <v>0</v>
      </c>
      <c r="U99" s="272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2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2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2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2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2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2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2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2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2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2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88" t="str">
        <f>'Pályáztatási szakasz'!E100:F100</f>
        <v>Költségelem megnevezés…</v>
      </c>
      <c r="F100" s="388"/>
      <c r="G100" s="273">
        <f>'Pályáztatási szakasz'!G100</f>
        <v>0</v>
      </c>
      <c r="H100" s="274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3">
        <f t="shared" si="476"/>
        <v>0</v>
      </c>
      <c r="T100" s="41">
        <f>'Pályáztatási szakasz'!W100</f>
        <v>0</v>
      </c>
      <c r="U100" s="272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2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2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2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2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2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2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2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2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2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2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88" t="str">
        <f>'Pályáztatási szakasz'!E101:F101</f>
        <v>Költségelem megnevezés…</v>
      </c>
      <c r="F101" s="388"/>
      <c r="G101" s="273">
        <f>'Pályáztatási szakasz'!G101</f>
        <v>0</v>
      </c>
      <c r="H101" s="274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3">
        <f t="shared" si="476"/>
        <v>0</v>
      </c>
      <c r="T101" s="41">
        <f>'Pályáztatási szakasz'!W101</f>
        <v>0</v>
      </c>
      <c r="U101" s="272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2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2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2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2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2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2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2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2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2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2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88" t="str">
        <f>'Pályáztatási szakasz'!E102:F102</f>
        <v>Költségelem megnevezés…</v>
      </c>
      <c r="F102" s="388"/>
      <c r="G102" s="273">
        <f>'Pályáztatási szakasz'!G102</f>
        <v>0</v>
      </c>
      <c r="H102" s="274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3">
        <f t="shared" si="476"/>
        <v>0</v>
      </c>
      <c r="T102" s="41">
        <f>'Pályáztatási szakasz'!W102</f>
        <v>0</v>
      </c>
      <c r="U102" s="272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2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2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2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2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2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2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2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2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2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2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88" t="str">
        <f>'Pályáztatási szakasz'!E103:F103</f>
        <v>Költségelem megnevezés…</v>
      </c>
      <c r="F103" s="388"/>
      <c r="G103" s="273">
        <f>'Pályáztatási szakasz'!G103</f>
        <v>0</v>
      </c>
      <c r="H103" s="274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3">
        <f t="shared" si="476"/>
        <v>0</v>
      </c>
      <c r="T103" s="41">
        <f>'Pályáztatási szakasz'!W103</f>
        <v>0</v>
      </c>
      <c r="U103" s="272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2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2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2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2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2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2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2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2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2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2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88" t="str">
        <f>'Pályáztatási szakasz'!E104:F104</f>
        <v>Költségelem megnevezés…</v>
      </c>
      <c r="F104" s="388"/>
      <c r="G104" s="273">
        <f>'Pályáztatási szakasz'!G104</f>
        <v>0</v>
      </c>
      <c r="H104" s="274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3">
        <f t="shared" si="476"/>
        <v>0</v>
      </c>
      <c r="T104" s="41">
        <f>'Pályáztatási szakasz'!W104</f>
        <v>0</v>
      </c>
      <c r="U104" s="272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2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2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2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2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2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2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2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2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2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2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88" t="str">
        <f>'Pályáztatási szakasz'!E105:F105</f>
        <v>Költségelem megnevezés…</v>
      </c>
      <c r="F105" s="388"/>
      <c r="G105" s="273">
        <f>'Pályáztatási szakasz'!G105</f>
        <v>0</v>
      </c>
      <c r="H105" s="274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3">
        <f t="shared" si="476"/>
        <v>0</v>
      </c>
      <c r="T105" s="41">
        <f>'Pályáztatási szakasz'!W105</f>
        <v>0</v>
      </c>
      <c r="U105" s="272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2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2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2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2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2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2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2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2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2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2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88" t="str">
        <f>'Pályáztatási szakasz'!E106:F106</f>
        <v>Költségelem megnevezés…</v>
      </c>
      <c r="F106" s="388"/>
      <c r="G106" s="273">
        <f>'Pályáztatási szakasz'!G106</f>
        <v>0</v>
      </c>
      <c r="H106" s="274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3">
        <f t="shared" si="476"/>
        <v>0</v>
      </c>
      <c r="T106" s="41">
        <f>'Pályáztatási szakasz'!W106</f>
        <v>0</v>
      </c>
      <c r="U106" s="272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2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2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2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2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2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2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2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2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2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2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88" t="str">
        <f>'Pályáztatási szakasz'!E107:F107</f>
        <v>Költségelem megnevezés…</v>
      </c>
      <c r="F107" s="388"/>
      <c r="G107" s="273">
        <f>'Pályáztatási szakasz'!G107</f>
        <v>0</v>
      </c>
      <c r="H107" s="274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3">
        <f t="shared" si="476"/>
        <v>0</v>
      </c>
      <c r="T107" s="41">
        <f>'Pályáztatási szakasz'!W107</f>
        <v>0</v>
      </c>
      <c r="U107" s="272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2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2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2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2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2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2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2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2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2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2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88" t="str">
        <f>'Pályáztatási szakasz'!E108:F108</f>
        <v>Költségelem megnevezés…</v>
      </c>
      <c r="F108" s="388"/>
      <c r="G108" s="273">
        <f>'Pályáztatási szakasz'!G108</f>
        <v>0</v>
      </c>
      <c r="H108" s="274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3">
        <f t="shared" si="476"/>
        <v>0</v>
      </c>
      <c r="T108" s="41">
        <f>'Pályáztatási szakasz'!W108</f>
        <v>0</v>
      </c>
      <c r="U108" s="272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2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2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2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2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2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2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2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2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2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2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88" t="str">
        <f>'Pályáztatási szakasz'!E109:F109</f>
        <v>Költségelem megnevezés…</v>
      </c>
      <c r="F109" s="388"/>
      <c r="G109" s="273">
        <f>'Pályáztatási szakasz'!G109</f>
        <v>0</v>
      </c>
      <c r="H109" s="274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3">
        <f t="shared" si="476"/>
        <v>0</v>
      </c>
      <c r="T109" s="41">
        <f>'Pályáztatási szakasz'!W109</f>
        <v>0</v>
      </c>
      <c r="U109" s="272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2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2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2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2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2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2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2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2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2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2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88" t="str">
        <f>'Pályáztatási szakasz'!E110:F110</f>
        <v>Költségelem megnevezés…</v>
      </c>
      <c r="F110" s="388"/>
      <c r="G110" s="273">
        <f>'Pályáztatási szakasz'!G110</f>
        <v>0</v>
      </c>
      <c r="H110" s="274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3">
        <f t="shared" si="476"/>
        <v>0</v>
      </c>
      <c r="T110" s="41">
        <f>'Pályáztatási szakasz'!W110</f>
        <v>0</v>
      </c>
      <c r="U110" s="272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2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2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2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2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2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2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2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2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2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2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88" t="str">
        <f>'Pályáztatási szakasz'!E111:F111</f>
        <v>Költségelem megnevezés…</v>
      </c>
      <c r="F111" s="388"/>
      <c r="G111" s="273">
        <f>'Pályáztatási szakasz'!G111</f>
        <v>0</v>
      </c>
      <c r="H111" s="274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3">
        <f t="shared" si="476"/>
        <v>0</v>
      </c>
      <c r="T111" s="41">
        <f>'Pályáztatási szakasz'!W111</f>
        <v>0</v>
      </c>
      <c r="U111" s="272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2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2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2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2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2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2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2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2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2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2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88" t="str">
        <f>'Pályáztatási szakasz'!E112:F112</f>
        <v>Költségelem megnevezés…</v>
      </c>
      <c r="F112" s="388"/>
      <c r="G112" s="273">
        <f>'Pályáztatási szakasz'!G112</f>
        <v>0</v>
      </c>
      <c r="H112" s="274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3">
        <f t="shared" si="476"/>
        <v>0</v>
      </c>
      <c r="T112" s="41">
        <f>'Pályáztatási szakasz'!W112</f>
        <v>0</v>
      </c>
      <c r="U112" s="272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2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2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2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2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2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2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2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2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2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2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88" t="str">
        <f>'Pályáztatási szakasz'!E113:F113</f>
        <v>Költségelem megnevezés…</v>
      </c>
      <c r="F113" s="388"/>
      <c r="G113" s="273">
        <f>'Pályáztatási szakasz'!G113</f>
        <v>0</v>
      </c>
      <c r="H113" s="274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3">
        <f t="shared" si="476"/>
        <v>0</v>
      </c>
      <c r="T113" s="41">
        <f>'Pályáztatási szakasz'!W113</f>
        <v>0</v>
      </c>
      <c r="U113" s="272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2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2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2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2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2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2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2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2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2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2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89" t="s">
        <v>7</v>
      </c>
      <c r="E114" s="390"/>
      <c r="F114" s="391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2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2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2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2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2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2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2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2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2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2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2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8"/>
      <c r="E115" s="388" t="str">
        <f>'Pályáztatási szakasz'!E115:F115</f>
        <v>Költségelem megnevezés…</v>
      </c>
      <c r="F115" s="388"/>
      <c r="G115" s="273">
        <f>'Pályáztatási szakasz'!G115</f>
        <v>0</v>
      </c>
      <c r="H115" s="274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3">
        <f>L115-Q115</f>
        <v>0</v>
      </c>
      <c r="T115" s="41">
        <f>'Pályáztatási szakasz'!W115</f>
        <v>0</v>
      </c>
      <c r="U115" s="272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2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2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2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2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2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2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2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2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2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2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8"/>
      <c r="E116" s="388" t="str">
        <f>'Pályáztatási szakasz'!E116:F116</f>
        <v>Költségelem megnevezés…</v>
      </c>
      <c r="F116" s="388"/>
      <c r="G116" s="273">
        <f>'Pályáztatási szakasz'!G116</f>
        <v>0</v>
      </c>
      <c r="H116" s="274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3">
        <f t="shared" ref="S116:S134" si="594">L116-Q116</f>
        <v>0</v>
      </c>
      <c r="T116" s="41">
        <f>'Pályáztatási szakasz'!W116</f>
        <v>0</v>
      </c>
      <c r="U116" s="272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2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2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2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2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2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2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2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2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2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2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8"/>
      <c r="E117" s="388" t="str">
        <f>'Pályáztatási szakasz'!E117:F117</f>
        <v>Költségelem megnevezés…</v>
      </c>
      <c r="F117" s="388"/>
      <c r="G117" s="273">
        <f>'Pályáztatási szakasz'!G117</f>
        <v>0</v>
      </c>
      <c r="H117" s="274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3">
        <f t="shared" si="594"/>
        <v>0</v>
      </c>
      <c r="T117" s="41">
        <f>'Pályáztatási szakasz'!W117</f>
        <v>0</v>
      </c>
      <c r="U117" s="272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2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2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2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2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2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2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2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2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2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2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8"/>
      <c r="E118" s="388" t="str">
        <f>'Pályáztatási szakasz'!E118:F118</f>
        <v>Költségelem megnevezés…</v>
      </c>
      <c r="F118" s="388"/>
      <c r="G118" s="273">
        <f>'Pályáztatási szakasz'!G118</f>
        <v>0</v>
      </c>
      <c r="H118" s="274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3">
        <f t="shared" si="594"/>
        <v>0</v>
      </c>
      <c r="T118" s="41">
        <f>'Pályáztatási szakasz'!W118</f>
        <v>0</v>
      </c>
      <c r="U118" s="272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2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2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2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2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2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2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2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2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2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2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8"/>
      <c r="E119" s="388" t="str">
        <f>'Pályáztatási szakasz'!E119:F119</f>
        <v>Költségelem megnevezés…</v>
      </c>
      <c r="F119" s="388"/>
      <c r="G119" s="273">
        <f>'Pályáztatási szakasz'!G119</f>
        <v>0</v>
      </c>
      <c r="H119" s="274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3">
        <f t="shared" si="594"/>
        <v>0</v>
      </c>
      <c r="T119" s="41">
        <f>'Pályáztatási szakasz'!W119</f>
        <v>0</v>
      </c>
      <c r="U119" s="272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2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2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2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2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2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2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2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2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2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2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8"/>
      <c r="E120" s="388" t="str">
        <f>'Pályáztatási szakasz'!E120:F120</f>
        <v>Költségelem megnevezés…</v>
      </c>
      <c r="F120" s="388"/>
      <c r="G120" s="273">
        <f>'Pályáztatási szakasz'!G120</f>
        <v>0</v>
      </c>
      <c r="H120" s="274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3">
        <f t="shared" si="594"/>
        <v>0</v>
      </c>
      <c r="T120" s="41">
        <f>'Pályáztatási szakasz'!W120</f>
        <v>0</v>
      </c>
      <c r="U120" s="272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2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2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2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2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2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2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2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2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2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2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8"/>
      <c r="E121" s="388" t="str">
        <f>'Pályáztatási szakasz'!E121:F121</f>
        <v>Költségelem megnevezés…</v>
      </c>
      <c r="F121" s="388"/>
      <c r="G121" s="273">
        <f>'Pályáztatási szakasz'!G121</f>
        <v>0</v>
      </c>
      <c r="H121" s="274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3">
        <f t="shared" si="594"/>
        <v>0</v>
      </c>
      <c r="T121" s="41">
        <f>'Pályáztatási szakasz'!W121</f>
        <v>0</v>
      </c>
      <c r="U121" s="272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2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2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2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2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2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2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2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2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2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2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8"/>
      <c r="E122" s="388" t="str">
        <f>'Pályáztatási szakasz'!E122:F122</f>
        <v>Költségelem megnevezés…</v>
      </c>
      <c r="F122" s="388"/>
      <c r="G122" s="273">
        <f>'Pályáztatási szakasz'!G122</f>
        <v>0</v>
      </c>
      <c r="H122" s="274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3">
        <f t="shared" si="594"/>
        <v>0</v>
      </c>
      <c r="T122" s="41">
        <f>'Pályáztatási szakasz'!W122</f>
        <v>0</v>
      </c>
      <c r="U122" s="272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2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2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2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2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2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2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2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2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2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2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8"/>
      <c r="E123" s="388" t="str">
        <f>'Pályáztatási szakasz'!E123:F123</f>
        <v>Költségelem megnevezés…</v>
      </c>
      <c r="F123" s="388"/>
      <c r="G123" s="273">
        <f>'Pályáztatási szakasz'!G123</f>
        <v>0</v>
      </c>
      <c r="H123" s="274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3">
        <f t="shared" si="594"/>
        <v>0</v>
      </c>
      <c r="T123" s="41">
        <f>'Pályáztatási szakasz'!W123</f>
        <v>0</v>
      </c>
      <c r="U123" s="272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2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2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2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2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2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2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2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2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2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2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8"/>
      <c r="E124" s="388" t="str">
        <f>'Pályáztatási szakasz'!E124:F124</f>
        <v>Költségelem megnevezés…</v>
      </c>
      <c r="F124" s="388"/>
      <c r="G124" s="273">
        <f>'Pályáztatási szakasz'!G124</f>
        <v>0</v>
      </c>
      <c r="H124" s="274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3">
        <f t="shared" si="594"/>
        <v>0</v>
      </c>
      <c r="T124" s="41">
        <f>'Pályáztatási szakasz'!W124</f>
        <v>0</v>
      </c>
      <c r="U124" s="272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2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2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2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2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2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2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2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2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2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2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8"/>
      <c r="E125" s="388" t="str">
        <f>'Pályáztatási szakasz'!E125:F125</f>
        <v>Költségelem megnevezés…</v>
      </c>
      <c r="F125" s="388"/>
      <c r="G125" s="273">
        <f>'Pályáztatási szakasz'!G125</f>
        <v>0</v>
      </c>
      <c r="H125" s="274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3">
        <f t="shared" si="594"/>
        <v>0</v>
      </c>
      <c r="T125" s="41">
        <f>'Pályáztatási szakasz'!W125</f>
        <v>0</v>
      </c>
      <c r="U125" s="272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2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2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2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2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2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2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2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2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2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2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8"/>
      <c r="E126" s="388" t="str">
        <f>'Pályáztatási szakasz'!E126:F126</f>
        <v>Költségelem megnevezés…</v>
      </c>
      <c r="F126" s="388"/>
      <c r="G126" s="273">
        <f>'Pályáztatási szakasz'!G126</f>
        <v>0</v>
      </c>
      <c r="H126" s="274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3">
        <f t="shared" si="594"/>
        <v>0</v>
      </c>
      <c r="T126" s="41">
        <f>'Pályáztatási szakasz'!W126</f>
        <v>0</v>
      </c>
      <c r="U126" s="272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2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2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2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2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2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2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2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2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2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2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8"/>
      <c r="E127" s="388" t="str">
        <f>'Pályáztatási szakasz'!E127:F127</f>
        <v>Költségelem megnevezés…</v>
      </c>
      <c r="F127" s="388"/>
      <c r="G127" s="273">
        <f>'Pályáztatási szakasz'!G127</f>
        <v>0</v>
      </c>
      <c r="H127" s="274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3">
        <f t="shared" si="594"/>
        <v>0</v>
      </c>
      <c r="T127" s="41">
        <f>'Pályáztatási szakasz'!W127</f>
        <v>0</v>
      </c>
      <c r="U127" s="272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2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2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2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2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2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2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2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2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2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2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8"/>
      <c r="E128" s="388" t="str">
        <f>'Pályáztatási szakasz'!E128:F128</f>
        <v>Költségelem megnevezés…</v>
      </c>
      <c r="F128" s="388"/>
      <c r="G128" s="273">
        <f>'Pályáztatási szakasz'!G128</f>
        <v>0</v>
      </c>
      <c r="H128" s="274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3">
        <f t="shared" si="594"/>
        <v>0</v>
      </c>
      <c r="T128" s="41">
        <f>'Pályáztatási szakasz'!W128</f>
        <v>0</v>
      </c>
      <c r="U128" s="272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2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2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2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2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2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2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2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2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2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2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8"/>
      <c r="E129" s="388" t="str">
        <f>'Pályáztatási szakasz'!E129:F129</f>
        <v>Költségelem megnevezés…</v>
      </c>
      <c r="F129" s="388"/>
      <c r="G129" s="273">
        <f>'Pályáztatási szakasz'!G129</f>
        <v>0</v>
      </c>
      <c r="H129" s="274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3">
        <f t="shared" si="594"/>
        <v>0</v>
      </c>
      <c r="T129" s="41">
        <f>'Pályáztatási szakasz'!W129</f>
        <v>0</v>
      </c>
      <c r="U129" s="272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2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2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2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2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2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2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2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2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2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2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8"/>
      <c r="E130" s="388" t="str">
        <f>'Pályáztatási szakasz'!E130:F130</f>
        <v>Költségelem megnevezés…</v>
      </c>
      <c r="F130" s="388"/>
      <c r="G130" s="273">
        <f>'Pályáztatási szakasz'!G130</f>
        <v>0</v>
      </c>
      <c r="H130" s="274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3">
        <f t="shared" si="594"/>
        <v>0</v>
      </c>
      <c r="T130" s="41">
        <f>'Pályáztatási szakasz'!W130</f>
        <v>0</v>
      </c>
      <c r="U130" s="272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2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2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2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2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2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2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2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2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2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2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8"/>
      <c r="E131" s="388" t="str">
        <f>'Pályáztatási szakasz'!E131:F131</f>
        <v>Költségelem megnevezés…</v>
      </c>
      <c r="F131" s="388"/>
      <c r="G131" s="273">
        <f>'Pályáztatási szakasz'!G131</f>
        <v>0</v>
      </c>
      <c r="H131" s="274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3">
        <f t="shared" si="594"/>
        <v>0</v>
      </c>
      <c r="T131" s="41">
        <f>'Pályáztatási szakasz'!W131</f>
        <v>0</v>
      </c>
      <c r="U131" s="272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2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2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2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2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2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2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2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2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2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2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8"/>
      <c r="E132" s="388" t="str">
        <f>'Pályáztatási szakasz'!E132:F132</f>
        <v>Költségelem megnevezés…</v>
      </c>
      <c r="F132" s="388"/>
      <c r="G132" s="273">
        <f>'Pályáztatási szakasz'!G132</f>
        <v>0</v>
      </c>
      <c r="H132" s="274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3">
        <f t="shared" si="594"/>
        <v>0</v>
      </c>
      <c r="T132" s="41">
        <f>'Pályáztatási szakasz'!W132</f>
        <v>0</v>
      </c>
      <c r="U132" s="272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2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2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2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2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2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2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2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2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2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2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8"/>
      <c r="E133" s="388" t="str">
        <f>'Pályáztatási szakasz'!E133:F133</f>
        <v>Költségelem megnevezés…</v>
      </c>
      <c r="F133" s="388"/>
      <c r="G133" s="273">
        <f>'Pályáztatási szakasz'!G133</f>
        <v>0</v>
      </c>
      <c r="H133" s="274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3">
        <f t="shared" si="594"/>
        <v>0</v>
      </c>
      <c r="T133" s="41">
        <f>'Pályáztatási szakasz'!W133</f>
        <v>0</v>
      </c>
      <c r="U133" s="272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2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2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2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2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2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2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2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2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2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2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8"/>
      <c r="E134" s="388" t="str">
        <f>'Pályáztatási szakasz'!E134:F134</f>
        <v>Költségelem megnevezés…</v>
      </c>
      <c r="F134" s="388"/>
      <c r="G134" s="273">
        <f>'Pályáztatási szakasz'!G134</f>
        <v>0</v>
      </c>
      <c r="H134" s="274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3">
        <f t="shared" si="594"/>
        <v>0</v>
      </c>
      <c r="T134" s="41">
        <f>'Pályáztatási szakasz'!W134</f>
        <v>0</v>
      </c>
      <c r="U134" s="272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2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2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2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2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2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2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2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2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2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2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89" t="s">
        <v>8</v>
      </c>
      <c r="E135" s="390"/>
      <c r="F135" s="391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2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2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2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2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2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2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2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2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2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2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2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88" t="str">
        <f>'Pályáztatási szakasz'!E136:F136</f>
        <v>Költségelem megnevezés…</v>
      </c>
      <c r="F136" s="388"/>
      <c r="G136" s="273">
        <f>'Pályáztatási szakasz'!G136</f>
        <v>0</v>
      </c>
      <c r="H136" s="274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3">
        <f>L136-Q136</f>
        <v>0</v>
      </c>
      <c r="T136" s="41">
        <f>'Pályáztatási szakasz'!W136</f>
        <v>0</v>
      </c>
      <c r="U136" s="272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2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2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2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2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2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2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2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2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2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2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88" t="str">
        <f>'Pályáztatási szakasz'!E137:F137</f>
        <v>Költségelem megnevezés…</v>
      </c>
      <c r="F137" s="388"/>
      <c r="G137" s="273">
        <f>'Pályáztatási szakasz'!G137</f>
        <v>0</v>
      </c>
      <c r="H137" s="274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3">
        <f t="shared" ref="S137:S155" si="763">L137-Q137</f>
        <v>0</v>
      </c>
      <c r="T137" s="41">
        <f>'Pályáztatási szakasz'!W137</f>
        <v>0</v>
      </c>
      <c r="U137" s="272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2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2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2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2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2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2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2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2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2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2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88" t="str">
        <f>'Pályáztatási szakasz'!E138:F138</f>
        <v>Költségelem megnevezés…</v>
      </c>
      <c r="F138" s="388"/>
      <c r="G138" s="273">
        <f>'Pályáztatási szakasz'!G138</f>
        <v>0</v>
      </c>
      <c r="H138" s="274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3">
        <f t="shared" si="763"/>
        <v>0</v>
      </c>
      <c r="T138" s="41">
        <f>'Pályáztatási szakasz'!W138</f>
        <v>0</v>
      </c>
      <c r="U138" s="272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2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2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2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2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2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2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2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2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2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2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88" t="str">
        <f>'Pályáztatási szakasz'!E139:F139</f>
        <v>Költségelem megnevezés…</v>
      </c>
      <c r="F139" s="388"/>
      <c r="G139" s="273">
        <f>'Pályáztatási szakasz'!G139</f>
        <v>0</v>
      </c>
      <c r="H139" s="274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3">
        <f t="shared" si="763"/>
        <v>0</v>
      </c>
      <c r="T139" s="41">
        <f>'Pályáztatási szakasz'!W139</f>
        <v>0</v>
      </c>
      <c r="U139" s="272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2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2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2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2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2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2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2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2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2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2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88" t="str">
        <f>'Pályáztatási szakasz'!E140:F140</f>
        <v>Költségelem megnevezés…</v>
      </c>
      <c r="F140" s="388"/>
      <c r="G140" s="273">
        <f>'Pályáztatási szakasz'!G140</f>
        <v>0</v>
      </c>
      <c r="H140" s="274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3">
        <f t="shared" si="763"/>
        <v>0</v>
      </c>
      <c r="T140" s="41">
        <f>'Pályáztatási szakasz'!W140</f>
        <v>0</v>
      </c>
      <c r="U140" s="272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2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2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2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2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2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2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2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2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2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2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88" t="str">
        <f>'Pályáztatási szakasz'!E141:F141</f>
        <v>Költségelem megnevezés…</v>
      </c>
      <c r="F141" s="388"/>
      <c r="G141" s="273">
        <f>'Pályáztatási szakasz'!G141</f>
        <v>0</v>
      </c>
      <c r="H141" s="274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3">
        <f t="shared" si="763"/>
        <v>0</v>
      </c>
      <c r="T141" s="41">
        <f>'Pályáztatási szakasz'!W141</f>
        <v>0</v>
      </c>
      <c r="U141" s="272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2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2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2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2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2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2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2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2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2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2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88" t="str">
        <f>'Pályáztatási szakasz'!E142:F142</f>
        <v>Költségelem megnevezés…</v>
      </c>
      <c r="F142" s="388"/>
      <c r="G142" s="273">
        <f>'Pályáztatási szakasz'!G142</f>
        <v>0</v>
      </c>
      <c r="H142" s="274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3">
        <f t="shared" si="763"/>
        <v>0</v>
      </c>
      <c r="T142" s="41">
        <f>'Pályáztatási szakasz'!W142</f>
        <v>0</v>
      </c>
      <c r="U142" s="272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2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2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2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2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2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2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2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2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2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2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88" t="str">
        <f>'Pályáztatási szakasz'!E143:F143</f>
        <v>Költségelem megnevezés…</v>
      </c>
      <c r="F143" s="388"/>
      <c r="G143" s="273">
        <f>'Pályáztatási szakasz'!G143</f>
        <v>0</v>
      </c>
      <c r="H143" s="274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3">
        <f t="shared" si="763"/>
        <v>0</v>
      </c>
      <c r="T143" s="41">
        <f>'Pályáztatási szakasz'!W143</f>
        <v>0</v>
      </c>
      <c r="U143" s="272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2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2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2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2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2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2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2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2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2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2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88" t="str">
        <f>'Pályáztatási szakasz'!E144:F144</f>
        <v>Költségelem megnevezés…</v>
      </c>
      <c r="F144" s="388"/>
      <c r="G144" s="273">
        <f>'Pályáztatási szakasz'!G144</f>
        <v>0</v>
      </c>
      <c r="H144" s="274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3">
        <f t="shared" si="763"/>
        <v>0</v>
      </c>
      <c r="T144" s="41">
        <f>'Pályáztatási szakasz'!W144</f>
        <v>0</v>
      </c>
      <c r="U144" s="272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2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2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2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2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2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2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2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2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2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2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88" t="str">
        <f>'Pályáztatási szakasz'!E145:F145</f>
        <v>Költségelem megnevezés…</v>
      </c>
      <c r="F145" s="388"/>
      <c r="G145" s="273">
        <f>'Pályáztatási szakasz'!G145</f>
        <v>0</v>
      </c>
      <c r="H145" s="274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3">
        <f t="shared" si="763"/>
        <v>0</v>
      </c>
      <c r="T145" s="41">
        <f>'Pályáztatási szakasz'!W145</f>
        <v>0</v>
      </c>
      <c r="U145" s="272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2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2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2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2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2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2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2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2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2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2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88" t="str">
        <f>'Pályáztatási szakasz'!E146:F146</f>
        <v>Költségelem megnevezés…</v>
      </c>
      <c r="F146" s="388"/>
      <c r="G146" s="273">
        <f>'Pályáztatási szakasz'!G146</f>
        <v>0</v>
      </c>
      <c r="H146" s="274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3">
        <f t="shared" si="763"/>
        <v>0</v>
      </c>
      <c r="T146" s="41">
        <f>'Pályáztatási szakasz'!W146</f>
        <v>0</v>
      </c>
      <c r="U146" s="272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2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2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2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2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2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2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2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2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2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2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88" t="str">
        <f>'Pályáztatási szakasz'!E147:F147</f>
        <v>Költségelem megnevezés…</v>
      </c>
      <c r="F147" s="388"/>
      <c r="G147" s="273">
        <f>'Pályáztatási szakasz'!G147</f>
        <v>0</v>
      </c>
      <c r="H147" s="274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3">
        <f t="shared" si="763"/>
        <v>0</v>
      </c>
      <c r="T147" s="41">
        <f>'Pályáztatási szakasz'!W147</f>
        <v>0</v>
      </c>
      <c r="U147" s="272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2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2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2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2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2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2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2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2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2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2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88" t="str">
        <f>'Pályáztatási szakasz'!E148:F148</f>
        <v>Költségelem megnevezés…</v>
      </c>
      <c r="F148" s="388"/>
      <c r="G148" s="273">
        <f>'Pályáztatási szakasz'!G148</f>
        <v>0</v>
      </c>
      <c r="H148" s="274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3">
        <f t="shared" si="763"/>
        <v>0</v>
      </c>
      <c r="T148" s="41">
        <f>'Pályáztatási szakasz'!W148</f>
        <v>0</v>
      </c>
      <c r="U148" s="272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2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2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2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2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2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2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2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2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2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2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88" t="str">
        <f>'Pályáztatási szakasz'!E149:F149</f>
        <v>Költségelem megnevezés…</v>
      </c>
      <c r="F149" s="388"/>
      <c r="G149" s="273">
        <f>'Pályáztatási szakasz'!G149</f>
        <v>0</v>
      </c>
      <c r="H149" s="274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3">
        <f t="shared" si="763"/>
        <v>0</v>
      </c>
      <c r="T149" s="41">
        <f>'Pályáztatási szakasz'!W149</f>
        <v>0</v>
      </c>
      <c r="U149" s="272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2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2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2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2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2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2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2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2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2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2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88" t="str">
        <f>'Pályáztatási szakasz'!E150:F150</f>
        <v>Költségelem megnevezés…</v>
      </c>
      <c r="F150" s="388"/>
      <c r="G150" s="273">
        <f>'Pályáztatási szakasz'!G150</f>
        <v>0</v>
      </c>
      <c r="H150" s="274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3">
        <f t="shared" si="763"/>
        <v>0</v>
      </c>
      <c r="T150" s="41">
        <f>'Pályáztatási szakasz'!W150</f>
        <v>0</v>
      </c>
      <c r="U150" s="272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2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2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2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2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2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2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2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2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2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2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88" t="str">
        <f>'Pályáztatási szakasz'!E151:F151</f>
        <v>Költségelem megnevezés…</v>
      </c>
      <c r="F151" s="388"/>
      <c r="G151" s="273">
        <f>'Pályáztatási szakasz'!G151</f>
        <v>0</v>
      </c>
      <c r="H151" s="274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3">
        <f t="shared" si="763"/>
        <v>0</v>
      </c>
      <c r="T151" s="41">
        <f>'Pályáztatási szakasz'!W151</f>
        <v>0</v>
      </c>
      <c r="U151" s="272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2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2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2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2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2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2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2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2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2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2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88" t="str">
        <f>'Pályáztatási szakasz'!E152:F152</f>
        <v>Költségelem megnevezés…</v>
      </c>
      <c r="F152" s="388"/>
      <c r="G152" s="273">
        <f>'Pályáztatási szakasz'!G152</f>
        <v>0</v>
      </c>
      <c r="H152" s="274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3">
        <f t="shared" si="763"/>
        <v>0</v>
      </c>
      <c r="T152" s="41">
        <f>'Pályáztatási szakasz'!W152</f>
        <v>0</v>
      </c>
      <c r="U152" s="272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2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2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2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2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2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2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2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2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2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2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88" t="str">
        <f>'Pályáztatási szakasz'!E153:F153</f>
        <v>Költségelem megnevezés…</v>
      </c>
      <c r="F153" s="388"/>
      <c r="G153" s="273">
        <f>'Pályáztatási szakasz'!G153</f>
        <v>0</v>
      </c>
      <c r="H153" s="274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3">
        <f t="shared" si="763"/>
        <v>0</v>
      </c>
      <c r="T153" s="41">
        <f>'Pályáztatási szakasz'!W153</f>
        <v>0</v>
      </c>
      <c r="U153" s="272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2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2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2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2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2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2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2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2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2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2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88" t="str">
        <f>'Pályáztatási szakasz'!E154:F154</f>
        <v>Költségelem megnevezés…</v>
      </c>
      <c r="F154" s="388"/>
      <c r="G154" s="273">
        <f>'Pályáztatási szakasz'!G154</f>
        <v>0</v>
      </c>
      <c r="H154" s="274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3">
        <f t="shared" si="763"/>
        <v>0</v>
      </c>
      <c r="T154" s="41">
        <f>'Pályáztatási szakasz'!W154</f>
        <v>0</v>
      </c>
      <c r="U154" s="272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2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2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2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2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2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2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2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2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2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2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88" t="str">
        <f>'Pályáztatási szakasz'!E155:F155</f>
        <v>Költségelem megnevezés…</v>
      </c>
      <c r="F155" s="388"/>
      <c r="G155" s="273">
        <f>'Pályáztatási szakasz'!G155</f>
        <v>0</v>
      </c>
      <c r="H155" s="274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3">
        <f t="shared" si="763"/>
        <v>0</v>
      </c>
      <c r="T155" s="41">
        <f>'Pályáztatási szakasz'!W155</f>
        <v>0</v>
      </c>
      <c r="U155" s="272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2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2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2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2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2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2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2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2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2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2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89" t="s">
        <v>9</v>
      </c>
      <c r="E156" s="390"/>
      <c r="F156" s="391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2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2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2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2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2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2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2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2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2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2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2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9"/>
      <c r="E157" s="388" t="str">
        <f>'Pályáztatási szakasz'!E157:F157</f>
        <v>Költségelem megnevezés…</v>
      </c>
      <c r="F157" s="388"/>
      <c r="G157" s="273">
        <f>'Pályáztatási szakasz'!G157</f>
        <v>0</v>
      </c>
      <c r="H157" s="274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3">
        <f>L157-Q157</f>
        <v>0</v>
      </c>
      <c r="T157" s="41">
        <f>'Pályáztatási szakasz'!W157</f>
        <v>0</v>
      </c>
      <c r="U157" s="272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2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2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2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2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2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2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2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2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2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2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9"/>
      <c r="E158" s="388" t="str">
        <f>'Pályáztatási szakasz'!E158:F158</f>
        <v>Költségelem megnevezés…</v>
      </c>
      <c r="F158" s="388"/>
      <c r="G158" s="273">
        <f>'Pályáztatási szakasz'!G158</f>
        <v>0</v>
      </c>
      <c r="H158" s="274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3">
        <f t="shared" ref="S158:S176" si="824">L158-Q158</f>
        <v>0</v>
      </c>
      <c r="T158" s="41">
        <f>'Pályáztatási szakasz'!W158</f>
        <v>0</v>
      </c>
      <c r="U158" s="272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2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2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2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2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2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2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2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2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2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2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9"/>
      <c r="E159" s="388" t="str">
        <f>'Pályáztatási szakasz'!E159:F159</f>
        <v>Költségelem megnevezés…</v>
      </c>
      <c r="F159" s="388"/>
      <c r="G159" s="273">
        <f>'Pályáztatási szakasz'!G159</f>
        <v>0</v>
      </c>
      <c r="H159" s="274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3">
        <f t="shared" si="824"/>
        <v>0</v>
      </c>
      <c r="T159" s="41">
        <f>'Pályáztatási szakasz'!W159</f>
        <v>0</v>
      </c>
      <c r="U159" s="272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2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2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2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2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2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2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2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2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2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2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9"/>
      <c r="E160" s="388" t="str">
        <f>'Pályáztatási szakasz'!E160:F160</f>
        <v>Költségelem megnevezés…</v>
      </c>
      <c r="F160" s="388"/>
      <c r="G160" s="273">
        <f>'Pályáztatási szakasz'!G160</f>
        <v>0</v>
      </c>
      <c r="H160" s="274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3">
        <f t="shared" si="824"/>
        <v>0</v>
      </c>
      <c r="T160" s="41">
        <f>'Pályáztatási szakasz'!W160</f>
        <v>0</v>
      </c>
      <c r="U160" s="272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2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2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2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2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2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2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2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2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2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2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9"/>
      <c r="E161" s="388" t="str">
        <f>'Pályáztatási szakasz'!E161:F161</f>
        <v>Költségelem megnevezés…</v>
      </c>
      <c r="F161" s="388"/>
      <c r="G161" s="273">
        <f>'Pályáztatási szakasz'!G161</f>
        <v>0</v>
      </c>
      <c r="H161" s="274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3">
        <f t="shared" si="824"/>
        <v>0</v>
      </c>
      <c r="T161" s="41">
        <f>'Pályáztatási szakasz'!W161</f>
        <v>0</v>
      </c>
      <c r="U161" s="272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2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2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2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2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2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2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2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2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2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2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9"/>
      <c r="E162" s="388" t="str">
        <f>'Pályáztatási szakasz'!E162:F162</f>
        <v>Költségelem megnevezés…</v>
      </c>
      <c r="F162" s="388"/>
      <c r="G162" s="273">
        <f>'Pályáztatási szakasz'!G162</f>
        <v>0</v>
      </c>
      <c r="H162" s="274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3">
        <f t="shared" si="824"/>
        <v>0</v>
      </c>
      <c r="T162" s="41">
        <f>'Pályáztatási szakasz'!W162</f>
        <v>0</v>
      </c>
      <c r="U162" s="272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2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2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2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2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2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2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2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2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2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2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9"/>
      <c r="E163" s="388" t="str">
        <f>'Pályáztatási szakasz'!E163:F163</f>
        <v>Költségelem megnevezés…</v>
      </c>
      <c r="F163" s="388"/>
      <c r="G163" s="273">
        <f>'Pályáztatási szakasz'!G163</f>
        <v>0</v>
      </c>
      <c r="H163" s="274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3">
        <f t="shared" si="824"/>
        <v>0</v>
      </c>
      <c r="T163" s="41">
        <f>'Pályáztatási szakasz'!W163</f>
        <v>0</v>
      </c>
      <c r="U163" s="272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2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2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2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2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2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2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2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2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2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2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9"/>
      <c r="E164" s="388" t="str">
        <f>'Pályáztatási szakasz'!E164:F164</f>
        <v>Költségelem megnevezés…</v>
      </c>
      <c r="F164" s="388"/>
      <c r="G164" s="273">
        <f>'Pályáztatási szakasz'!G164</f>
        <v>0</v>
      </c>
      <c r="H164" s="274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3">
        <f t="shared" si="824"/>
        <v>0</v>
      </c>
      <c r="T164" s="41">
        <f>'Pályáztatási szakasz'!W164</f>
        <v>0</v>
      </c>
      <c r="U164" s="272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2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2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2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2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2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2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2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2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2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2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9"/>
      <c r="E165" s="388" t="str">
        <f>'Pályáztatási szakasz'!E165:F165</f>
        <v>Költségelem megnevezés…</v>
      </c>
      <c r="F165" s="388"/>
      <c r="G165" s="273">
        <f>'Pályáztatási szakasz'!G165</f>
        <v>0</v>
      </c>
      <c r="H165" s="274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3">
        <f t="shared" si="824"/>
        <v>0</v>
      </c>
      <c r="T165" s="41">
        <f>'Pályáztatási szakasz'!W165</f>
        <v>0</v>
      </c>
      <c r="U165" s="272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2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2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2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2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2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2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2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2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2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2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9"/>
      <c r="E166" s="388" t="str">
        <f>'Pályáztatási szakasz'!E166:F166</f>
        <v>Költségelem megnevezés…</v>
      </c>
      <c r="F166" s="388"/>
      <c r="G166" s="273">
        <f>'Pályáztatási szakasz'!G166</f>
        <v>0</v>
      </c>
      <c r="H166" s="274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3">
        <f t="shared" si="824"/>
        <v>0</v>
      </c>
      <c r="T166" s="41">
        <f>'Pályáztatási szakasz'!W166</f>
        <v>0</v>
      </c>
      <c r="U166" s="272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2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2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2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2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2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2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2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2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2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2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9"/>
      <c r="E167" s="388" t="str">
        <f>'Pályáztatási szakasz'!E167:F167</f>
        <v>Költségelem megnevezés…</v>
      </c>
      <c r="F167" s="388"/>
      <c r="G167" s="273">
        <f>'Pályáztatási szakasz'!G167</f>
        <v>0</v>
      </c>
      <c r="H167" s="274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3">
        <f t="shared" si="824"/>
        <v>0</v>
      </c>
      <c r="T167" s="41">
        <f>'Pályáztatási szakasz'!W167</f>
        <v>0</v>
      </c>
      <c r="U167" s="272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2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2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2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2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2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2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2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2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2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2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9"/>
      <c r="E168" s="388" t="str">
        <f>'Pályáztatási szakasz'!E168:F168</f>
        <v>Költségelem megnevezés…</v>
      </c>
      <c r="F168" s="388"/>
      <c r="G168" s="273">
        <f>'Pályáztatási szakasz'!G168</f>
        <v>0</v>
      </c>
      <c r="H168" s="274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3">
        <f t="shared" si="824"/>
        <v>0</v>
      </c>
      <c r="T168" s="41">
        <f>'Pályáztatási szakasz'!W168</f>
        <v>0</v>
      </c>
      <c r="U168" s="272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2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2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2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2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2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2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2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2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2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2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9"/>
      <c r="E169" s="388" t="str">
        <f>'Pályáztatási szakasz'!E169:F169</f>
        <v>Költségelem megnevezés…</v>
      </c>
      <c r="F169" s="388"/>
      <c r="G169" s="273">
        <f>'Pályáztatási szakasz'!G169</f>
        <v>0</v>
      </c>
      <c r="H169" s="274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3">
        <f t="shared" si="824"/>
        <v>0</v>
      </c>
      <c r="T169" s="41">
        <f>'Pályáztatási szakasz'!W169</f>
        <v>0</v>
      </c>
      <c r="U169" s="272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2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2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2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2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2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2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2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2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2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2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9"/>
      <c r="E170" s="388" t="str">
        <f>'Pályáztatási szakasz'!E170:F170</f>
        <v>Költségelem megnevezés…</v>
      </c>
      <c r="F170" s="388"/>
      <c r="G170" s="273">
        <f>'Pályáztatási szakasz'!G170</f>
        <v>0</v>
      </c>
      <c r="H170" s="274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3">
        <f t="shared" si="824"/>
        <v>0</v>
      </c>
      <c r="T170" s="41">
        <f>'Pályáztatási szakasz'!W170</f>
        <v>0</v>
      </c>
      <c r="U170" s="272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2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2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2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2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2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2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2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2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2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2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9"/>
      <c r="E171" s="388" t="str">
        <f>'Pályáztatási szakasz'!E171:F171</f>
        <v>Költségelem megnevezés…</v>
      </c>
      <c r="F171" s="388"/>
      <c r="G171" s="273">
        <f>'Pályáztatási szakasz'!G171</f>
        <v>0</v>
      </c>
      <c r="H171" s="274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3">
        <f t="shared" si="824"/>
        <v>0</v>
      </c>
      <c r="T171" s="41">
        <f>'Pályáztatási szakasz'!W171</f>
        <v>0</v>
      </c>
      <c r="U171" s="272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2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2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2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2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2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2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2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2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2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2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9"/>
      <c r="E172" s="388" t="str">
        <f>'Pályáztatási szakasz'!E172:F172</f>
        <v>Költségelem megnevezés…</v>
      </c>
      <c r="F172" s="388"/>
      <c r="G172" s="273">
        <f>'Pályáztatási szakasz'!G172</f>
        <v>0</v>
      </c>
      <c r="H172" s="274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3">
        <f t="shared" si="824"/>
        <v>0</v>
      </c>
      <c r="T172" s="41">
        <f>'Pályáztatási szakasz'!W172</f>
        <v>0</v>
      </c>
      <c r="U172" s="272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2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2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2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2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2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2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2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2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2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2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9"/>
      <c r="E173" s="388" t="str">
        <f>'Pályáztatási szakasz'!E173:F173</f>
        <v>Költségelem megnevezés…</v>
      </c>
      <c r="F173" s="388"/>
      <c r="G173" s="273">
        <f>'Pályáztatási szakasz'!G173</f>
        <v>0</v>
      </c>
      <c r="H173" s="274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3">
        <f t="shared" si="824"/>
        <v>0</v>
      </c>
      <c r="T173" s="41">
        <f>'Pályáztatási szakasz'!W173</f>
        <v>0</v>
      </c>
      <c r="U173" s="272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2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2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2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2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2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2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2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2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2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2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9"/>
      <c r="E174" s="388" t="str">
        <f>'Pályáztatási szakasz'!E174:F174</f>
        <v>Költségelem megnevezés…</v>
      </c>
      <c r="F174" s="388"/>
      <c r="G174" s="273">
        <f>'Pályáztatási szakasz'!G174</f>
        <v>0</v>
      </c>
      <c r="H174" s="274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3">
        <f t="shared" si="824"/>
        <v>0</v>
      </c>
      <c r="T174" s="41">
        <f>'Pályáztatási szakasz'!W174</f>
        <v>0</v>
      </c>
      <c r="U174" s="272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2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2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2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2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2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2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2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2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2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2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9"/>
      <c r="E175" s="388" t="str">
        <f>'Pályáztatási szakasz'!E175:F175</f>
        <v>Költségelem megnevezés…</v>
      </c>
      <c r="F175" s="388"/>
      <c r="G175" s="273">
        <f>'Pályáztatási szakasz'!G175</f>
        <v>0</v>
      </c>
      <c r="H175" s="274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3">
        <f t="shared" si="824"/>
        <v>0</v>
      </c>
      <c r="T175" s="41">
        <f>'Pályáztatási szakasz'!W175</f>
        <v>0</v>
      </c>
      <c r="U175" s="272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2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2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2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2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2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2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2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2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2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2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9"/>
      <c r="E176" s="388" t="str">
        <f>'Pályáztatási szakasz'!E176:F176</f>
        <v>Költségelem megnevezés…</v>
      </c>
      <c r="F176" s="388"/>
      <c r="G176" s="273">
        <f>'Pályáztatási szakasz'!G176</f>
        <v>0</v>
      </c>
      <c r="H176" s="274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3">
        <f t="shared" si="824"/>
        <v>0</v>
      </c>
      <c r="T176" s="41">
        <f>'Pályáztatási szakasz'!W176</f>
        <v>0</v>
      </c>
      <c r="U176" s="272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2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2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2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2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2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2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2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2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2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2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92" t="s">
        <v>10</v>
      </c>
      <c r="D177" s="393"/>
      <c r="E177" s="393"/>
      <c r="F177" s="394"/>
      <c r="G177" s="120"/>
      <c r="H177" s="275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2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2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2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2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2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2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2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2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2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2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2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89" t="s">
        <v>11</v>
      </c>
      <c r="E178" s="390"/>
      <c r="F178" s="391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2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2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2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2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2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2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2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2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2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2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2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4"/>
      <c r="E179" s="388" t="str">
        <f>'Pályáztatási szakasz'!E179:F179</f>
        <v>Költségelem megnevezés…</v>
      </c>
      <c r="F179" s="388"/>
      <c r="G179" s="273">
        <f>'Pályáztatási szakasz'!G179</f>
        <v>0</v>
      </c>
      <c r="H179" s="274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3">
        <f>L179-Q179</f>
        <v>0</v>
      </c>
      <c r="T179" s="41">
        <f>'Pályáztatási szakasz'!W179</f>
        <v>0</v>
      </c>
      <c r="U179" s="272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2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2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2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2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2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2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2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2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2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2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4"/>
      <c r="E180" s="388" t="str">
        <f>'Pályáztatási szakasz'!E180:F180</f>
        <v>Költségelem megnevezés…</v>
      </c>
      <c r="F180" s="388"/>
      <c r="G180" s="273">
        <f>'Pályáztatási szakasz'!G180</f>
        <v>0</v>
      </c>
      <c r="H180" s="274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3">
        <f t="shared" ref="S180:S198" si="932">L180-Q180</f>
        <v>0</v>
      </c>
      <c r="T180" s="41">
        <f>'Pályáztatási szakasz'!W180</f>
        <v>0</v>
      </c>
      <c r="U180" s="272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2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2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2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2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2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2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2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2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2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2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4"/>
      <c r="E181" s="388" t="str">
        <f>'Pályáztatási szakasz'!E181:F181</f>
        <v>Költségelem megnevezés…</v>
      </c>
      <c r="F181" s="388"/>
      <c r="G181" s="273">
        <f>'Pályáztatási szakasz'!G181</f>
        <v>0</v>
      </c>
      <c r="H181" s="274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3">
        <f t="shared" si="932"/>
        <v>0</v>
      </c>
      <c r="T181" s="41">
        <f>'Pályáztatási szakasz'!W181</f>
        <v>0</v>
      </c>
      <c r="U181" s="272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2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2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2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2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2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2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2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2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2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2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4"/>
      <c r="E182" s="388" t="str">
        <f>'Pályáztatási szakasz'!E182:F182</f>
        <v>Költségelem megnevezés…</v>
      </c>
      <c r="F182" s="388"/>
      <c r="G182" s="273">
        <f>'Pályáztatási szakasz'!G182</f>
        <v>0</v>
      </c>
      <c r="H182" s="274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3">
        <f t="shared" si="932"/>
        <v>0</v>
      </c>
      <c r="T182" s="41">
        <f>'Pályáztatási szakasz'!W182</f>
        <v>0</v>
      </c>
      <c r="U182" s="272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2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2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2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2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2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2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2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2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2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2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4"/>
      <c r="E183" s="388" t="str">
        <f>'Pályáztatási szakasz'!E183:F183</f>
        <v>Költségelem megnevezés…</v>
      </c>
      <c r="F183" s="388"/>
      <c r="G183" s="273">
        <f>'Pályáztatási szakasz'!G183</f>
        <v>0</v>
      </c>
      <c r="H183" s="274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3">
        <f t="shared" si="932"/>
        <v>0</v>
      </c>
      <c r="T183" s="41">
        <f>'Pályáztatási szakasz'!W183</f>
        <v>0</v>
      </c>
      <c r="U183" s="272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2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2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2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2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2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2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2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2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2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2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4"/>
      <c r="E184" s="388" t="str">
        <f>'Pályáztatási szakasz'!E184:F184</f>
        <v>Költségelem megnevezés…</v>
      </c>
      <c r="F184" s="388"/>
      <c r="G184" s="273">
        <f>'Pályáztatási szakasz'!G184</f>
        <v>0</v>
      </c>
      <c r="H184" s="274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3">
        <f t="shared" si="932"/>
        <v>0</v>
      </c>
      <c r="T184" s="41">
        <f>'Pályáztatási szakasz'!W184</f>
        <v>0</v>
      </c>
      <c r="U184" s="272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2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2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2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2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2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2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2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2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2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2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4"/>
      <c r="E185" s="388" t="str">
        <f>'Pályáztatási szakasz'!E185:F185</f>
        <v>Költségelem megnevezés…</v>
      </c>
      <c r="F185" s="388"/>
      <c r="G185" s="273">
        <f>'Pályáztatási szakasz'!G185</f>
        <v>0</v>
      </c>
      <c r="H185" s="274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3">
        <f t="shared" si="932"/>
        <v>0</v>
      </c>
      <c r="T185" s="41">
        <f>'Pályáztatási szakasz'!W185</f>
        <v>0</v>
      </c>
      <c r="U185" s="272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2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2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2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2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2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2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2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2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2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2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4"/>
      <c r="E186" s="388" t="str">
        <f>'Pályáztatási szakasz'!E186:F186</f>
        <v>Költségelem megnevezés…</v>
      </c>
      <c r="F186" s="388"/>
      <c r="G186" s="273">
        <f>'Pályáztatási szakasz'!G186</f>
        <v>0</v>
      </c>
      <c r="H186" s="274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3">
        <f t="shared" si="932"/>
        <v>0</v>
      </c>
      <c r="T186" s="41">
        <f>'Pályáztatási szakasz'!W186</f>
        <v>0</v>
      </c>
      <c r="U186" s="272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2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2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2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2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2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2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2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2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2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2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4"/>
      <c r="E187" s="388" t="str">
        <f>'Pályáztatási szakasz'!E187:F187</f>
        <v>Költségelem megnevezés…</v>
      </c>
      <c r="F187" s="388"/>
      <c r="G187" s="273">
        <f>'Pályáztatási szakasz'!G187</f>
        <v>0</v>
      </c>
      <c r="H187" s="274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3">
        <f t="shared" si="932"/>
        <v>0</v>
      </c>
      <c r="T187" s="41">
        <f>'Pályáztatási szakasz'!W187</f>
        <v>0</v>
      </c>
      <c r="U187" s="272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2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2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2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2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2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2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2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2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2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2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4"/>
      <c r="E188" s="388" t="str">
        <f>'Pályáztatási szakasz'!E188:F188</f>
        <v>Költségelem megnevezés…</v>
      </c>
      <c r="F188" s="388"/>
      <c r="G188" s="273">
        <f>'Pályáztatási szakasz'!G188</f>
        <v>0</v>
      </c>
      <c r="H188" s="274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3">
        <f t="shared" si="932"/>
        <v>0</v>
      </c>
      <c r="T188" s="41">
        <f>'Pályáztatási szakasz'!W188</f>
        <v>0</v>
      </c>
      <c r="U188" s="272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2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2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2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2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2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2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2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2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2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2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4"/>
      <c r="E189" s="388" t="str">
        <f>'Pályáztatási szakasz'!E189:F189</f>
        <v>Költségelem megnevezés…</v>
      </c>
      <c r="F189" s="388"/>
      <c r="G189" s="273">
        <f>'Pályáztatási szakasz'!G189</f>
        <v>0</v>
      </c>
      <c r="H189" s="274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3">
        <f t="shared" si="932"/>
        <v>0</v>
      </c>
      <c r="T189" s="41">
        <f>'Pályáztatási szakasz'!W189</f>
        <v>0</v>
      </c>
      <c r="U189" s="272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2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2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2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2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2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2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2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2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2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2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4"/>
      <c r="E190" s="388" t="str">
        <f>'Pályáztatási szakasz'!E190:F190</f>
        <v>Költségelem megnevezés…</v>
      </c>
      <c r="F190" s="388"/>
      <c r="G190" s="273">
        <f>'Pályáztatási szakasz'!G190</f>
        <v>0</v>
      </c>
      <c r="H190" s="274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3">
        <f t="shared" si="932"/>
        <v>0</v>
      </c>
      <c r="T190" s="41">
        <f>'Pályáztatási szakasz'!W190</f>
        <v>0</v>
      </c>
      <c r="U190" s="272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2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2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2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2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2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2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2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2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2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2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4"/>
      <c r="E191" s="388" t="str">
        <f>'Pályáztatási szakasz'!E191:F191</f>
        <v>Költségelem megnevezés…</v>
      </c>
      <c r="F191" s="388"/>
      <c r="G191" s="273">
        <f>'Pályáztatási szakasz'!G191</f>
        <v>0</v>
      </c>
      <c r="H191" s="274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3">
        <f t="shared" si="932"/>
        <v>0</v>
      </c>
      <c r="T191" s="41">
        <f>'Pályáztatási szakasz'!W191</f>
        <v>0</v>
      </c>
      <c r="U191" s="272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2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2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2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2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2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2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2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2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2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2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4"/>
      <c r="E192" s="388" t="str">
        <f>'Pályáztatási szakasz'!E192:F192</f>
        <v>Költségelem megnevezés…</v>
      </c>
      <c r="F192" s="388"/>
      <c r="G192" s="273">
        <f>'Pályáztatási szakasz'!G192</f>
        <v>0</v>
      </c>
      <c r="H192" s="274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3">
        <f t="shared" si="932"/>
        <v>0</v>
      </c>
      <c r="T192" s="41">
        <f>'Pályáztatási szakasz'!W192</f>
        <v>0</v>
      </c>
      <c r="U192" s="272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2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2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2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2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2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2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2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2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2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2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4"/>
      <c r="E193" s="388" t="str">
        <f>'Pályáztatási szakasz'!E193:F193</f>
        <v>Költségelem megnevezés…</v>
      </c>
      <c r="F193" s="388"/>
      <c r="G193" s="273">
        <f>'Pályáztatási szakasz'!G193</f>
        <v>0</v>
      </c>
      <c r="H193" s="274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3">
        <f t="shared" si="932"/>
        <v>0</v>
      </c>
      <c r="T193" s="41">
        <f>'Pályáztatási szakasz'!W193</f>
        <v>0</v>
      </c>
      <c r="U193" s="272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2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2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2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2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2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2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2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2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2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2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4"/>
      <c r="E194" s="388" t="str">
        <f>'Pályáztatási szakasz'!E194:F194</f>
        <v>Költségelem megnevezés…</v>
      </c>
      <c r="F194" s="388"/>
      <c r="G194" s="273">
        <f>'Pályáztatási szakasz'!G194</f>
        <v>0</v>
      </c>
      <c r="H194" s="274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3">
        <f t="shared" si="932"/>
        <v>0</v>
      </c>
      <c r="T194" s="41">
        <f>'Pályáztatási szakasz'!W194</f>
        <v>0</v>
      </c>
      <c r="U194" s="272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2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2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2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2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2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2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2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2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2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2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4"/>
      <c r="E195" s="388" t="str">
        <f>'Pályáztatási szakasz'!E195:F195</f>
        <v>Költségelem megnevezés…</v>
      </c>
      <c r="F195" s="388"/>
      <c r="G195" s="273">
        <f>'Pályáztatási szakasz'!G195</f>
        <v>0</v>
      </c>
      <c r="H195" s="274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3">
        <f t="shared" si="932"/>
        <v>0</v>
      </c>
      <c r="T195" s="41">
        <f>'Pályáztatási szakasz'!W195</f>
        <v>0</v>
      </c>
      <c r="U195" s="272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2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2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2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2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2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2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2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2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2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2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4"/>
      <c r="E196" s="388" t="str">
        <f>'Pályáztatási szakasz'!E196:F196</f>
        <v>Költségelem megnevezés…</v>
      </c>
      <c r="F196" s="388"/>
      <c r="G196" s="273">
        <f>'Pályáztatási szakasz'!G196</f>
        <v>0</v>
      </c>
      <c r="H196" s="274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3">
        <f t="shared" si="932"/>
        <v>0</v>
      </c>
      <c r="T196" s="41">
        <f>'Pályáztatási szakasz'!W196</f>
        <v>0</v>
      </c>
      <c r="U196" s="272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2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2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2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2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2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2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2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2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2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2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4"/>
      <c r="E197" s="388" t="str">
        <f>'Pályáztatási szakasz'!E197:F197</f>
        <v>Költségelem megnevezés…</v>
      </c>
      <c r="F197" s="388"/>
      <c r="G197" s="273">
        <f>'Pályáztatási szakasz'!G197</f>
        <v>0</v>
      </c>
      <c r="H197" s="274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3">
        <f t="shared" si="932"/>
        <v>0</v>
      </c>
      <c r="T197" s="41">
        <f>'Pályáztatási szakasz'!W197</f>
        <v>0</v>
      </c>
      <c r="U197" s="272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2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2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2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2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2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2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2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2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2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2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4"/>
      <c r="E198" s="388" t="str">
        <f>'Pályáztatási szakasz'!E198:F198</f>
        <v>Költségelem megnevezés…</v>
      </c>
      <c r="F198" s="388"/>
      <c r="G198" s="273">
        <f>'Pályáztatási szakasz'!G198</f>
        <v>0</v>
      </c>
      <c r="H198" s="274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3">
        <f t="shared" si="932"/>
        <v>0</v>
      </c>
      <c r="T198" s="41">
        <f>'Pályáztatási szakasz'!W198</f>
        <v>0</v>
      </c>
      <c r="U198" s="272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2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2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2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2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2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2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2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2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2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2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89" t="s">
        <v>12</v>
      </c>
      <c r="E199" s="390"/>
      <c r="F199" s="391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2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2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2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2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2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2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2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2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2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2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2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4"/>
      <c r="E200" s="388" t="str">
        <f>'Pályáztatási szakasz'!E200:F200</f>
        <v>Költségelem megnevezés…</v>
      </c>
      <c r="F200" s="388"/>
      <c r="G200" s="273">
        <f>'Pályáztatási szakasz'!G200</f>
        <v>0</v>
      </c>
      <c r="H200" s="274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3">
        <f>L200-Q200</f>
        <v>0</v>
      </c>
      <c r="T200" s="41">
        <f>'Pályáztatási szakasz'!W200</f>
        <v>0</v>
      </c>
      <c r="U200" s="272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2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2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2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2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2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2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2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2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2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2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4"/>
      <c r="E201" s="388" t="str">
        <f>'Pályáztatási szakasz'!E201:F201</f>
        <v>Költségelem megnevezés…</v>
      </c>
      <c r="F201" s="388"/>
      <c r="G201" s="273">
        <f>'Pályáztatási szakasz'!G201</f>
        <v>0</v>
      </c>
      <c r="H201" s="274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3">
        <f t="shared" ref="S201:S219" si="1050">L201-Q201</f>
        <v>0</v>
      </c>
      <c r="T201" s="41">
        <f>'Pályáztatási szakasz'!W201</f>
        <v>0</v>
      </c>
      <c r="U201" s="272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2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2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2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2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2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2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2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2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2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2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4"/>
      <c r="E202" s="388" t="str">
        <f>'Pályáztatási szakasz'!E202:F202</f>
        <v>Költségelem megnevezés…</v>
      </c>
      <c r="F202" s="388"/>
      <c r="G202" s="273">
        <f>'Pályáztatási szakasz'!G202</f>
        <v>0</v>
      </c>
      <c r="H202" s="274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3">
        <f t="shared" si="1050"/>
        <v>0</v>
      </c>
      <c r="T202" s="41">
        <f>'Pályáztatási szakasz'!W202</f>
        <v>0</v>
      </c>
      <c r="U202" s="272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2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2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2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2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2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2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2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2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2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2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4"/>
      <c r="E203" s="388" t="str">
        <f>'Pályáztatási szakasz'!E203:F203</f>
        <v>Költségelem megnevezés…</v>
      </c>
      <c r="F203" s="388"/>
      <c r="G203" s="273">
        <f>'Pályáztatási szakasz'!G203</f>
        <v>0</v>
      </c>
      <c r="H203" s="274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3">
        <f t="shared" si="1050"/>
        <v>0</v>
      </c>
      <c r="T203" s="41">
        <f>'Pályáztatási szakasz'!W203</f>
        <v>0</v>
      </c>
      <c r="U203" s="272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2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2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2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2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2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2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2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2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2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2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4"/>
      <c r="E204" s="388" t="str">
        <f>'Pályáztatási szakasz'!E204:F204</f>
        <v>Költségelem megnevezés…</v>
      </c>
      <c r="F204" s="388"/>
      <c r="G204" s="273">
        <f>'Pályáztatási szakasz'!G204</f>
        <v>0</v>
      </c>
      <c r="H204" s="274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3">
        <f t="shared" si="1050"/>
        <v>0</v>
      </c>
      <c r="T204" s="41">
        <f>'Pályáztatási szakasz'!W204</f>
        <v>0</v>
      </c>
      <c r="U204" s="272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2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2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2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2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2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2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2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2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2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2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4"/>
      <c r="E205" s="388" t="str">
        <f>'Pályáztatási szakasz'!E205:F205</f>
        <v>Költségelem megnevezés…</v>
      </c>
      <c r="F205" s="388"/>
      <c r="G205" s="273">
        <f>'Pályáztatási szakasz'!G205</f>
        <v>0</v>
      </c>
      <c r="H205" s="274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3">
        <f t="shared" si="1050"/>
        <v>0</v>
      </c>
      <c r="T205" s="41">
        <f>'Pályáztatási szakasz'!W205</f>
        <v>0</v>
      </c>
      <c r="U205" s="272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2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2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2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2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2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2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2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2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2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2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4"/>
      <c r="E206" s="388" t="str">
        <f>'Pályáztatási szakasz'!E206:F206</f>
        <v>Költségelem megnevezés…</v>
      </c>
      <c r="F206" s="388"/>
      <c r="G206" s="273">
        <f>'Pályáztatási szakasz'!G206</f>
        <v>0</v>
      </c>
      <c r="H206" s="274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3">
        <f t="shared" si="1050"/>
        <v>0</v>
      </c>
      <c r="T206" s="41">
        <f>'Pályáztatási szakasz'!W206</f>
        <v>0</v>
      </c>
      <c r="U206" s="272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2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2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2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2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2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2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2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2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2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2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4"/>
      <c r="E207" s="388" t="str">
        <f>'Pályáztatási szakasz'!E207:F207</f>
        <v>Költségelem megnevezés…</v>
      </c>
      <c r="F207" s="388"/>
      <c r="G207" s="273">
        <f>'Pályáztatási szakasz'!G207</f>
        <v>0</v>
      </c>
      <c r="H207" s="274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3">
        <f t="shared" si="1050"/>
        <v>0</v>
      </c>
      <c r="T207" s="41">
        <f>'Pályáztatási szakasz'!W207</f>
        <v>0</v>
      </c>
      <c r="U207" s="272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2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2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2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2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2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2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2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2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2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2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4"/>
      <c r="E208" s="388" t="str">
        <f>'Pályáztatási szakasz'!E208:F208</f>
        <v>Költségelem megnevezés…</v>
      </c>
      <c r="F208" s="388"/>
      <c r="G208" s="273">
        <f>'Pályáztatási szakasz'!G208</f>
        <v>0</v>
      </c>
      <c r="H208" s="274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3">
        <f t="shared" si="1050"/>
        <v>0</v>
      </c>
      <c r="T208" s="41">
        <f>'Pályáztatási szakasz'!W208</f>
        <v>0</v>
      </c>
      <c r="U208" s="272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2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2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2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2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2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2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2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2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2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2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4"/>
      <c r="E209" s="388" t="str">
        <f>'Pályáztatási szakasz'!E209:F209</f>
        <v>Költségelem megnevezés…</v>
      </c>
      <c r="F209" s="388"/>
      <c r="G209" s="273">
        <f>'Pályáztatási szakasz'!G209</f>
        <v>0</v>
      </c>
      <c r="H209" s="274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3">
        <f t="shared" si="1050"/>
        <v>0</v>
      </c>
      <c r="T209" s="41">
        <f>'Pályáztatási szakasz'!W209</f>
        <v>0</v>
      </c>
      <c r="U209" s="272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2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2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2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2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2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2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2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2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2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2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4"/>
      <c r="E210" s="388" t="str">
        <f>'Pályáztatási szakasz'!E210:F210</f>
        <v>Költségelem megnevezés…</v>
      </c>
      <c r="F210" s="388"/>
      <c r="G210" s="273">
        <f>'Pályáztatási szakasz'!G210</f>
        <v>0</v>
      </c>
      <c r="H210" s="274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3">
        <f t="shared" si="1050"/>
        <v>0</v>
      </c>
      <c r="T210" s="41">
        <f>'Pályáztatási szakasz'!W210</f>
        <v>0</v>
      </c>
      <c r="U210" s="272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2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2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2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2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2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2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2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2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2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2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4"/>
      <c r="E211" s="388" t="str">
        <f>'Pályáztatási szakasz'!E211:F211</f>
        <v>Költségelem megnevezés…</v>
      </c>
      <c r="F211" s="388"/>
      <c r="G211" s="273">
        <f>'Pályáztatási szakasz'!G211</f>
        <v>0</v>
      </c>
      <c r="H211" s="274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3">
        <f t="shared" si="1050"/>
        <v>0</v>
      </c>
      <c r="T211" s="41">
        <f>'Pályáztatási szakasz'!W211</f>
        <v>0</v>
      </c>
      <c r="U211" s="272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2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2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2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2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2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2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2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2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2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2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4"/>
      <c r="E212" s="388" t="str">
        <f>'Pályáztatási szakasz'!E212:F212</f>
        <v>Költségelem megnevezés…</v>
      </c>
      <c r="F212" s="388"/>
      <c r="G212" s="273">
        <f>'Pályáztatási szakasz'!G212</f>
        <v>0</v>
      </c>
      <c r="H212" s="274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3">
        <f t="shared" si="1050"/>
        <v>0</v>
      </c>
      <c r="T212" s="41">
        <f>'Pályáztatási szakasz'!W212</f>
        <v>0</v>
      </c>
      <c r="U212" s="272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2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2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2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2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2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2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2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2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2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2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4"/>
      <c r="E213" s="388" t="str">
        <f>'Pályáztatási szakasz'!E213:F213</f>
        <v>Költségelem megnevezés…</v>
      </c>
      <c r="F213" s="388"/>
      <c r="G213" s="273">
        <f>'Pályáztatási szakasz'!G213</f>
        <v>0</v>
      </c>
      <c r="H213" s="274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3">
        <f t="shared" si="1050"/>
        <v>0</v>
      </c>
      <c r="T213" s="41">
        <f>'Pályáztatási szakasz'!W213</f>
        <v>0</v>
      </c>
      <c r="U213" s="272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2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2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2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2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2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2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2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2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2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2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4"/>
      <c r="E214" s="388" t="str">
        <f>'Pályáztatási szakasz'!E214:F214</f>
        <v>Költségelem megnevezés…</v>
      </c>
      <c r="F214" s="388"/>
      <c r="G214" s="273">
        <f>'Pályáztatási szakasz'!G214</f>
        <v>0</v>
      </c>
      <c r="H214" s="274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3">
        <f t="shared" si="1050"/>
        <v>0</v>
      </c>
      <c r="T214" s="41">
        <f>'Pályáztatási szakasz'!W214</f>
        <v>0</v>
      </c>
      <c r="U214" s="272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2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2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2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2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2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2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2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2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2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2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4"/>
      <c r="E215" s="388" t="str">
        <f>'Pályáztatási szakasz'!E215:F215</f>
        <v>Költségelem megnevezés…</v>
      </c>
      <c r="F215" s="388"/>
      <c r="G215" s="273">
        <f>'Pályáztatási szakasz'!G215</f>
        <v>0</v>
      </c>
      <c r="H215" s="274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3">
        <f t="shared" si="1050"/>
        <v>0</v>
      </c>
      <c r="T215" s="41">
        <f>'Pályáztatási szakasz'!W215</f>
        <v>0</v>
      </c>
      <c r="U215" s="272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2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2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2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2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2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2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2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2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2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2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4"/>
      <c r="E216" s="388" t="str">
        <f>'Pályáztatási szakasz'!E216:F216</f>
        <v>Költségelem megnevezés…</v>
      </c>
      <c r="F216" s="388"/>
      <c r="G216" s="273">
        <f>'Pályáztatási szakasz'!G216</f>
        <v>0</v>
      </c>
      <c r="H216" s="274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3">
        <f t="shared" si="1050"/>
        <v>0</v>
      </c>
      <c r="T216" s="41">
        <f>'Pályáztatási szakasz'!W216</f>
        <v>0</v>
      </c>
      <c r="U216" s="272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2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2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2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2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2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2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2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2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2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2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4"/>
      <c r="E217" s="388" t="str">
        <f>'Pályáztatási szakasz'!E217:F217</f>
        <v>Költségelem megnevezés…</v>
      </c>
      <c r="F217" s="388"/>
      <c r="G217" s="273">
        <f>'Pályáztatási szakasz'!G217</f>
        <v>0</v>
      </c>
      <c r="H217" s="274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3">
        <f t="shared" si="1050"/>
        <v>0</v>
      </c>
      <c r="T217" s="41">
        <f>'Pályáztatási szakasz'!W217</f>
        <v>0</v>
      </c>
      <c r="U217" s="272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2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2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2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2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2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2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2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2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2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2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4"/>
      <c r="E218" s="388" t="str">
        <f>'Pályáztatási szakasz'!E218:F218</f>
        <v>Költségelem megnevezés…</v>
      </c>
      <c r="F218" s="388"/>
      <c r="G218" s="273">
        <f>'Pályáztatási szakasz'!G218</f>
        <v>0</v>
      </c>
      <c r="H218" s="274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3">
        <f t="shared" si="1050"/>
        <v>0</v>
      </c>
      <c r="T218" s="41">
        <f>'Pályáztatási szakasz'!W218</f>
        <v>0</v>
      </c>
      <c r="U218" s="272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2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2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2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2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2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2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2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2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2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2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4"/>
      <c r="E219" s="388" t="str">
        <f>'Pályáztatási szakasz'!E219:F219</f>
        <v>Költségelem megnevezés…</v>
      </c>
      <c r="F219" s="388"/>
      <c r="G219" s="273">
        <f>'Pályáztatási szakasz'!G219</f>
        <v>0</v>
      </c>
      <c r="H219" s="274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3">
        <f t="shared" si="1050"/>
        <v>0</v>
      </c>
      <c r="T219" s="41">
        <f>'Pályáztatási szakasz'!W219</f>
        <v>0</v>
      </c>
      <c r="U219" s="272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2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2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2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2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2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2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2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2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2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2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89" t="s">
        <v>13</v>
      </c>
      <c r="E220" s="390"/>
      <c r="F220" s="391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2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2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2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2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2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2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2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2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2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2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2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4"/>
      <c r="E221" s="388" t="str">
        <f>'Pályáztatási szakasz'!E221:F221</f>
        <v>Költségelem megnevezés…</v>
      </c>
      <c r="F221" s="388"/>
      <c r="G221" s="273">
        <f>'Pályáztatási szakasz'!G221</f>
        <v>0</v>
      </c>
      <c r="H221" s="274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3">
        <f>L221-Q221</f>
        <v>0</v>
      </c>
      <c r="T221" s="41">
        <f>'Pályáztatási szakasz'!W221</f>
        <v>0</v>
      </c>
      <c r="U221" s="272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2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2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2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2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2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2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2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2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2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2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4"/>
      <c r="E222" s="388" t="str">
        <f>'Pályáztatási szakasz'!E222:F222</f>
        <v>Költségelem megnevezés…</v>
      </c>
      <c r="F222" s="388"/>
      <c r="G222" s="273">
        <f>'Pályáztatási szakasz'!G222</f>
        <v>0</v>
      </c>
      <c r="H222" s="274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3">
        <f t="shared" ref="S222:S240" si="1169">L222-Q222</f>
        <v>0</v>
      </c>
      <c r="T222" s="41">
        <f>'Pályáztatási szakasz'!W222</f>
        <v>0</v>
      </c>
      <c r="U222" s="272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2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2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2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2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2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2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2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2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2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2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4"/>
      <c r="E223" s="388" t="str">
        <f>'Pályáztatási szakasz'!E223:F223</f>
        <v>Költségelem megnevezés…</v>
      </c>
      <c r="F223" s="388"/>
      <c r="G223" s="273">
        <f>'Pályáztatási szakasz'!G223</f>
        <v>0</v>
      </c>
      <c r="H223" s="274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3">
        <f t="shared" si="1169"/>
        <v>0</v>
      </c>
      <c r="T223" s="41">
        <f>'Pályáztatási szakasz'!W223</f>
        <v>0</v>
      </c>
      <c r="U223" s="272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2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2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2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2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2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2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2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2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2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2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4"/>
      <c r="E224" s="388" t="str">
        <f>'Pályáztatási szakasz'!E224:F224</f>
        <v>Költségelem megnevezés…</v>
      </c>
      <c r="F224" s="388"/>
      <c r="G224" s="273">
        <f>'Pályáztatási szakasz'!G224</f>
        <v>0</v>
      </c>
      <c r="H224" s="274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3">
        <f t="shared" si="1169"/>
        <v>0</v>
      </c>
      <c r="T224" s="41">
        <f>'Pályáztatási szakasz'!W224</f>
        <v>0</v>
      </c>
      <c r="U224" s="272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2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2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2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2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2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2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2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2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2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2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4"/>
      <c r="E225" s="388" t="str">
        <f>'Pályáztatási szakasz'!E225:F225</f>
        <v>Költségelem megnevezés…</v>
      </c>
      <c r="F225" s="388"/>
      <c r="G225" s="273">
        <f>'Pályáztatási szakasz'!G225</f>
        <v>0</v>
      </c>
      <c r="H225" s="274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3">
        <f t="shared" si="1169"/>
        <v>0</v>
      </c>
      <c r="T225" s="41">
        <f>'Pályáztatási szakasz'!W225</f>
        <v>0</v>
      </c>
      <c r="U225" s="272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2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2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2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2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2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2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2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2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2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2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4"/>
      <c r="E226" s="388" t="str">
        <f>'Pályáztatási szakasz'!E226:F226</f>
        <v>Költségelem megnevezés…</v>
      </c>
      <c r="F226" s="388"/>
      <c r="G226" s="273">
        <f>'Pályáztatási szakasz'!G226</f>
        <v>0</v>
      </c>
      <c r="H226" s="274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3">
        <f t="shared" si="1169"/>
        <v>0</v>
      </c>
      <c r="T226" s="41">
        <f>'Pályáztatási szakasz'!W226</f>
        <v>0</v>
      </c>
      <c r="U226" s="272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2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2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2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2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2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2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2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2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2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2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4"/>
      <c r="E227" s="388" t="str">
        <f>'Pályáztatási szakasz'!E227:F227</f>
        <v>Költségelem megnevezés…</v>
      </c>
      <c r="F227" s="388"/>
      <c r="G227" s="273">
        <f>'Pályáztatási szakasz'!G227</f>
        <v>0</v>
      </c>
      <c r="H227" s="274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3">
        <f t="shared" si="1169"/>
        <v>0</v>
      </c>
      <c r="T227" s="41">
        <f>'Pályáztatási szakasz'!W227</f>
        <v>0</v>
      </c>
      <c r="U227" s="272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2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2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2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2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2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2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2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2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2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2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4"/>
      <c r="E228" s="388" t="str">
        <f>'Pályáztatási szakasz'!E228:F228</f>
        <v>Költségelem megnevezés…</v>
      </c>
      <c r="F228" s="388"/>
      <c r="G228" s="273">
        <f>'Pályáztatási szakasz'!G228</f>
        <v>0</v>
      </c>
      <c r="H228" s="274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3">
        <f t="shared" si="1169"/>
        <v>0</v>
      </c>
      <c r="T228" s="41">
        <f>'Pályáztatási szakasz'!W228</f>
        <v>0</v>
      </c>
      <c r="U228" s="272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2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2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2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2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2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2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2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2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2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2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4"/>
      <c r="E229" s="388" t="str">
        <f>'Pályáztatási szakasz'!E229:F229</f>
        <v>Költségelem megnevezés…</v>
      </c>
      <c r="F229" s="388"/>
      <c r="G229" s="273">
        <f>'Pályáztatási szakasz'!G229</f>
        <v>0</v>
      </c>
      <c r="H229" s="274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3">
        <f t="shared" si="1169"/>
        <v>0</v>
      </c>
      <c r="T229" s="41">
        <f>'Pályáztatási szakasz'!W229</f>
        <v>0</v>
      </c>
      <c r="U229" s="272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2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2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2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2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2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2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2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2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2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2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4"/>
      <c r="E230" s="388" t="str">
        <f>'Pályáztatási szakasz'!E230:F230</f>
        <v>Költségelem megnevezés…</v>
      </c>
      <c r="F230" s="388"/>
      <c r="G230" s="273">
        <f>'Pályáztatási szakasz'!G230</f>
        <v>0</v>
      </c>
      <c r="H230" s="274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3">
        <f t="shared" si="1169"/>
        <v>0</v>
      </c>
      <c r="T230" s="41">
        <f>'Pályáztatási szakasz'!W230</f>
        <v>0</v>
      </c>
      <c r="U230" s="272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2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2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2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2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2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2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2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2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2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2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4"/>
      <c r="E231" s="388" t="str">
        <f>'Pályáztatási szakasz'!E231:F231</f>
        <v>Költségelem megnevezés…</v>
      </c>
      <c r="F231" s="388"/>
      <c r="G231" s="273">
        <f>'Pályáztatási szakasz'!G231</f>
        <v>0</v>
      </c>
      <c r="H231" s="274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3">
        <f t="shared" si="1169"/>
        <v>0</v>
      </c>
      <c r="T231" s="41">
        <f>'Pályáztatási szakasz'!W231</f>
        <v>0</v>
      </c>
      <c r="U231" s="272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2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2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2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2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2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2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2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2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2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2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4"/>
      <c r="E232" s="388" t="str">
        <f>'Pályáztatási szakasz'!E232:F232</f>
        <v>Költségelem megnevezés…</v>
      </c>
      <c r="F232" s="388"/>
      <c r="G232" s="273">
        <f>'Pályáztatási szakasz'!G232</f>
        <v>0</v>
      </c>
      <c r="H232" s="274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3">
        <f t="shared" si="1169"/>
        <v>0</v>
      </c>
      <c r="T232" s="41">
        <f>'Pályáztatási szakasz'!W232</f>
        <v>0</v>
      </c>
      <c r="U232" s="272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2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2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2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2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2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2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2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2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2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2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4"/>
      <c r="E233" s="388" t="str">
        <f>'Pályáztatási szakasz'!E233:F233</f>
        <v>Költségelem megnevezés…</v>
      </c>
      <c r="F233" s="388"/>
      <c r="G233" s="273">
        <f>'Pályáztatási szakasz'!G233</f>
        <v>0</v>
      </c>
      <c r="H233" s="274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3">
        <f t="shared" si="1169"/>
        <v>0</v>
      </c>
      <c r="T233" s="41">
        <f>'Pályáztatási szakasz'!W233</f>
        <v>0</v>
      </c>
      <c r="U233" s="272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2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2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2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2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2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2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2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2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2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2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4"/>
      <c r="E234" s="388" t="str">
        <f>'Pályáztatási szakasz'!E234:F234</f>
        <v>Költségelem megnevezés…</v>
      </c>
      <c r="F234" s="388"/>
      <c r="G234" s="273">
        <f>'Pályáztatási szakasz'!G234</f>
        <v>0</v>
      </c>
      <c r="H234" s="274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3">
        <f t="shared" si="1169"/>
        <v>0</v>
      </c>
      <c r="T234" s="41">
        <f>'Pályáztatási szakasz'!W234</f>
        <v>0</v>
      </c>
      <c r="U234" s="272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2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2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2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2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2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2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2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2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2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2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4"/>
      <c r="E235" s="388" t="str">
        <f>'Pályáztatási szakasz'!E235:F235</f>
        <v>Költségelem megnevezés…</v>
      </c>
      <c r="F235" s="388"/>
      <c r="G235" s="273">
        <f>'Pályáztatási szakasz'!G235</f>
        <v>0</v>
      </c>
      <c r="H235" s="274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3">
        <f t="shared" si="1169"/>
        <v>0</v>
      </c>
      <c r="T235" s="41">
        <f>'Pályáztatási szakasz'!W235</f>
        <v>0</v>
      </c>
      <c r="U235" s="272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2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2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2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2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2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2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2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2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2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2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4"/>
      <c r="E236" s="388" t="str">
        <f>'Pályáztatási szakasz'!E236:F236</f>
        <v>Költségelem megnevezés…</v>
      </c>
      <c r="F236" s="388"/>
      <c r="G236" s="273">
        <f>'Pályáztatási szakasz'!G236</f>
        <v>0</v>
      </c>
      <c r="H236" s="274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3">
        <f t="shared" si="1169"/>
        <v>0</v>
      </c>
      <c r="T236" s="41">
        <f>'Pályáztatási szakasz'!W236</f>
        <v>0</v>
      </c>
      <c r="U236" s="272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2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2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2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2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2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2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2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2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2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2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4"/>
      <c r="E237" s="388" t="str">
        <f>'Pályáztatási szakasz'!E237:F237</f>
        <v>Költségelem megnevezés…</v>
      </c>
      <c r="F237" s="388"/>
      <c r="G237" s="273">
        <f>'Pályáztatási szakasz'!G237</f>
        <v>0</v>
      </c>
      <c r="H237" s="274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3">
        <f t="shared" si="1169"/>
        <v>0</v>
      </c>
      <c r="T237" s="41">
        <f>'Pályáztatási szakasz'!W237</f>
        <v>0</v>
      </c>
      <c r="U237" s="272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2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2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2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2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2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2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2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2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2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2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4"/>
      <c r="E238" s="388" t="str">
        <f>'Pályáztatási szakasz'!E238:F238</f>
        <v>Költségelem megnevezés…</v>
      </c>
      <c r="F238" s="388"/>
      <c r="G238" s="273">
        <f>'Pályáztatási szakasz'!G238</f>
        <v>0</v>
      </c>
      <c r="H238" s="274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3">
        <f t="shared" si="1169"/>
        <v>0</v>
      </c>
      <c r="T238" s="41">
        <f>'Pályáztatási szakasz'!W238</f>
        <v>0</v>
      </c>
      <c r="U238" s="272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2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2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2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2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2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2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2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2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2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2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4"/>
      <c r="E239" s="388" t="str">
        <f>'Pályáztatási szakasz'!E239:F239</f>
        <v>Költségelem megnevezés…</v>
      </c>
      <c r="F239" s="388"/>
      <c r="G239" s="273">
        <f>'Pályáztatási szakasz'!G239</f>
        <v>0</v>
      </c>
      <c r="H239" s="274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3">
        <f t="shared" si="1169"/>
        <v>0</v>
      </c>
      <c r="T239" s="41">
        <f>'Pályáztatási szakasz'!W239</f>
        <v>0</v>
      </c>
      <c r="U239" s="272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2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2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2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2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2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2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2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2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2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2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4"/>
      <c r="E240" s="388" t="str">
        <f>'Pályáztatási szakasz'!E240:F240</f>
        <v>Költségelem megnevezés…</v>
      </c>
      <c r="F240" s="388"/>
      <c r="G240" s="273">
        <f>'Pályáztatási szakasz'!G240</f>
        <v>0</v>
      </c>
      <c r="H240" s="274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3">
        <f t="shared" si="1169"/>
        <v>0</v>
      </c>
      <c r="T240" s="41">
        <f>'Pályáztatási szakasz'!W240</f>
        <v>0</v>
      </c>
      <c r="U240" s="272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2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2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2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2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2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2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2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2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2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2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89" t="s">
        <v>14</v>
      </c>
      <c r="E241" s="390"/>
      <c r="F241" s="391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2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2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2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2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2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2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2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2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2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2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2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4"/>
      <c r="E242" s="388" t="str">
        <f>'Pályáztatási szakasz'!E242:F242</f>
        <v>Költségelem megnevezés…</v>
      </c>
      <c r="F242" s="388"/>
      <c r="G242" s="273">
        <f>'Pályáztatási szakasz'!G242</f>
        <v>0</v>
      </c>
      <c r="H242" s="274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3">
        <f>L242-Q242</f>
        <v>0</v>
      </c>
      <c r="T242" s="41">
        <f>'Pályáztatási szakasz'!W242</f>
        <v>0</v>
      </c>
      <c r="U242" s="272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2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2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2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2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2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2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2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2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2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2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4"/>
      <c r="E243" s="388" t="str">
        <f>'Pályáztatási szakasz'!E243:F243</f>
        <v>Költségelem megnevezés…</v>
      </c>
      <c r="F243" s="388"/>
      <c r="G243" s="273">
        <f>'Pályáztatási szakasz'!G243</f>
        <v>0</v>
      </c>
      <c r="H243" s="274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3">
        <f t="shared" ref="S243:S261" si="1277">L243-Q243</f>
        <v>0</v>
      </c>
      <c r="T243" s="41">
        <f>'Pályáztatási szakasz'!W243</f>
        <v>0</v>
      </c>
      <c r="U243" s="272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2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2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2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2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2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2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2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2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2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2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4"/>
      <c r="E244" s="388" t="str">
        <f>'Pályáztatási szakasz'!E244:F244</f>
        <v>Költségelem megnevezés…</v>
      </c>
      <c r="F244" s="388"/>
      <c r="G244" s="273">
        <f>'Pályáztatási szakasz'!G244</f>
        <v>0</v>
      </c>
      <c r="H244" s="274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3">
        <f t="shared" si="1277"/>
        <v>0</v>
      </c>
      <c r="T244" s="41">
        <f>'Pályáztatási szakasz'!W244</f>
        <v>0</v>
      </c>
      <c r="U244" s="272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2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2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2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2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2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2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2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2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2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2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4"/>
      <c r="E245" s="388" t="str">
        <f>'Pályáztatási szakasz'!E245:F245</f>
        <v>Költségelem megnevezés…</v>
      </c>
      <c r="F245" s="388"/>
      <c r="G245" s="273">
        <f>'Pályáztatási szakasz'!G245</f>
        <v>0</v>
      </c>
      <c r="H245" s="274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3">
        <f t="shared" si="1277"/>
        <v>0</v>
      </c>
      <c r="T245" s="41">
        <f>'Pályáztatási szakasz'!W245</f>
        <v>0</v>
      </c>
      <c r="U245" s="272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2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2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2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2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2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2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2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2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2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2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4"/>
      <c r="E246" s="388" t="str">
        <f>'Pályáztatási szakasz'!E246:F246</f>
        <v>Költségelem megnevezés…</v>
      </c>
      <c r="F246" s="388"/>
      <c r="G246" s="273">
        <f>'Pályáztatási szakasz'!G246</f>
        <v>0</v>
      </c>
      <c r="H246" s="274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3">
        <f t="shared" si="1277"/>
        <v>0</v>
      </c>
      <c r="T246" s="41">
        <f>'Pályáztatási szakasz'!W246</f>
        <v>0</v>
      </c>
      <c r="U246" s="272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2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2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2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2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2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2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2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2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2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2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4"/>
      <c r="E247" s="388" t="str">
        <f>'Pályáztatási szakasz'!E247:F247</f>
        <v>Költségelem megnevezés…</v>
      </c>
      <c r="F247" s="388"/>
      <c r="G247" s="273">
        <f>'Pályáztatási szakasz'!G247</f>
        <v>0</v>
      </c>
      <c r="H247" s="274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3">
        <f t="shared" si="1277"/>
        <v>0</v>
      </c>
      <c r="T247" s="41">
        <f>'Pályáztatási szakasz'!W247</f>
        <v>0</v>
      </c>
      <c r="U247" s="272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2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2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2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2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2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2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2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2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2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2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4"/>
      <c r="E248" s="388" t="str">
        <f>'Pályáztatási szakasz'!E248:F248</f>
        <v>Költségelem megnevezés…</v>
      </c>
      <c r="F248" s="388"/>
      <c r="G248" s="273">
        <f>'Pályáztatási szakasz'!G248</f>
        <v>0</v>
      </c>
      <c r="H248" s="274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3">
        <f t="shared" si="1277"/>
        <v>0</v>
      </c>
      <c r="T248" s="41">
        <f>'Pályáztatási szakasz'!W248</f>
        <v>0</v>
      </c>
      <c r="U248" s="272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2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2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2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2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2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2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2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2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2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2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4"/>
      <c r="E249" s="388" t="str">
        <f>'Pályáztatási szakasz'!E249:F249</f>
        <v>Költségelem megnevezés…</v>
      </c>
      <c r="F249" s="388"/>
      <c r="G249" s="273">
        <f>'Pályáztatási szakasz'!G249</f>
        <v>0</v>
      </c>
      <c r="H249" s="274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3">
        <f t="shared" si="1277"/>
        <v>0</v>
      </c>
      <c r="T249" s="41">
        <f>'Pályáztatási szakasz'!W249</f>
        <v>0</v>
      </c>
      <c r="U249" s="272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2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2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2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2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2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2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2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2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2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2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4"/>
      <c r="E250" s="388" t="str">
        <f>'Pályáztatási szakasz'!E250:F250</f>
        <v>Költségelem megnevezés…</v>
      </c>
      <c r="F250" s="388"/>
      <c r="G250" s="273">
        <f>'Pályáztatási szakasz'!G250</f>
        <v>0</v>
      </c>
      <c r="H250" s="274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3">
        <f t="shared" si="1277"/>
        <v>0</v>
      </c>
      <c r="T250" s="41">
        <f>'Pályáztatási szakasz'!W250</f>
        <v>0</v>
      </c>
      <c r="U250" s="272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2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2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2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2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2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2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2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2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2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2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4"/>
      <c r="E251" s="388" t="str">
        <f>'Pályáztatási szakasz'!E251:F251</f>
        <v>Költségelem megnevezés…</v>
      </c>
      <c r="F251" s="388"/>
      <c r="G251" s="273">
        <f>'Pályáztatási szakasz'!G251</f>
        <v>0</v>
      </c>
      <c r="H251" s="274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3">
        <f t="shared" si="1277"/>
        <v>0</v>
      </c>
      <c r="T251" s="41">
        <f>'Pályáztatási szakasz'!W251</f>
        <v>0</v>
      </c>
      <c r="U251" s="272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2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2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2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2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2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2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2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2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2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2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4"/>
      <c r="E252" s="388" t="str">
        <f>'Pályáztatási szakasz'!E252:F252</f>
        <v>Költségelem megnevezés…</v>
      </c>
      <c r="F252" s="388"/>
      <c r="G252" s="273">
        <f>'Pályáztatási szakasz'!G252</f>
        <v>0</v>
      </c>
      <c r="H252" s="274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3">
        <f t="shared" si="1277"/>
        <v>0</v>
      </c>
      <c r="T252" s="41">
        <f>'Pályáztatási szakasz'!W252</f>
        <v>0</v>
      </c>
      <c r="U252" s="272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2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2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2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2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2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2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2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2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2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2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4"/>
      <c r="E253" s="388" t="str">
        <f>'Pályáztatási szakasz'!E253:F253</f>
        <v>Költségelem megnevezés…</v>
      </c>
      <c r="F253" s="388"/>
      <c r="G253" s="273">
        <f>'Pályáztatási szakasz'!G253</f>
        <v>0</v>
      </c>
      <c r="H253" s="274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3">
        <f t="shared" si="1277"/>
        <v>0</v>
      </c>
      <c r="T253" s="41">
        <f>'Pályáztatási szakasz'!W253</f>
        <v>0</v>
      </c>
      <c r="U253" s="272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2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2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2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2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2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2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2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2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2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2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4"/>
      <c r="E254" s="388" t="str">
        <f>'Pályáztatási szakasz'!E254:F254</f>
        <v>Költségelem megnevezés…</v>
      </c>
      <c r="F254" s="388"/>
      <c r="G254" s="273">
        <f>'Pályáztatási szakasz'!G254</f>
        <v>0</v>
      </c>
      <c r="H254" s="274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3">
        <f t="shared" si="1277"/>
        <v>0</v>
      </c>
      <c r="T254" s="41">
        <f>'Pályáztatási szakasz'!W254</f>
        <v>0</v>
      </c>
      <c r="U254" s="272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2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2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2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2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2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2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2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2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2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2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4"/>
      <c r="E255" s="388" t="str">
        <f>'Pályáztatási szakasz'!E255:F255</f>
        <v>Költségelem megnevezés…</v>
      </c>
      <c r="F255" s="388"/>
      <c r="G255" s="273">
        <f>'Pályáztatási szakasz'!G255</f>
        <v>0</v>
      </c>
      <c r="H255" s="274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3">
        <f t="shared" si="1277"/>
        <v>0</v>
      </c>
      <c r="T255" s="41">
        <f>'Pályáztatási szakasz'!W255</f>
        <v>0</v>
      </c>
      <c r="U255" s="272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2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2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2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2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2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2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2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2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2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2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4"/>
      <c r="E256" s="388" t="str">
        <f>'Pályáztatási szakasz'!E256:F256</f>
        <v>Költségelem megnevezés…</v>
      </c>
      <c r="F256" s="388"/>
      <c r="G256" s="273">
        <f>'Pályáztatási szakasz'!G256</f>
        <v>0</v>
      </c>
      <c r="H256" s="274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3">
        <f t="shared" si="1277"/>
        <v>0</v>
      </c>
      <c r="T256" s="41">
        <f>'Pályáztatási szakasz'!W256</f>
        <v>0</v>
      </c>
      <c r="U256" s="272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2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2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2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2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2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2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2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2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2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2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4"/>
      <c r="E257" s="388" t="str">
        <f>'Pályáztatási szakasz'!E257:F257</f>
        <v>Költségelem megnevezés…</v>
      </c>
      <c r="F257" s="388"/>
      <c r="G257" s="273">
        <f>'Pályáztatási szakasz'!G257</f>
        <v>0</v>
      </c>
      <c r="H257" s="274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3">
        <f t="shared" si="1277"/>
        <v>0</v>
      </c>
      <c r="T257" s="41">
        <f>'Pályáztatási szakasz'!W257</f>
        <v>0</v>
      </c>
      <c r="U257" s="272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2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2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2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2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2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2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2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2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2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2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4"/>
      <c r="E258" s="388" t="str">
        <f>'Pályáztatási szakasz'!E258:F258</f>
        <v>Költségelem megnevezés…</v>
      </c>
      <c r="F258" s="388"/>
      <c r="G258" s="273">
        <f>'Pályáztatási szakasz'!G258</f>
        <v>0</v>
      </c>
      <c r="H258" s="274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3">
        <f t="shared" si="1277"/>
        <v>0</v>
      </c>
      <c r="T258" s="41">
        <f>'Pályáztatási szakasz'!W258</f>
        <v>0</v>
      </c>
      <c r="U258" s="272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2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2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2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2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2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2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2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2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2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2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4"/>
      <c r="E259" s="388" t="str">
        <f>'Pályáztatási szakasz'!E259:F259</f>
        <v>Költségelem megnevezés…</v>
      </c>
      <c r="F259" s="388"/>
      <c r="G259" s="273">
        <f>'Pályáztatási szakasz'!G259</f>
        <v>0</v>
      </c>
      <c r="H259" s="274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3">
        <f t="shared" si="1277"/>
        <v>0</v>
      </c>
      <c r="T259" s="41">
        <f>'Pályáztatási szakasz'!W259</f>
        <v>0</v>
      </c>
      <c r="U259" s="272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2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2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2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2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2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2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2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2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2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2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4"/>
      <c r="E260" s="388" t="str">
        <f>'Pályáztatási szakasz'!E260:F260</f>
        <v>Költségelem megnevezés…</v>
      </c>
      <c r="F260" s="388"/>
      <c r="G260" s="273">
        <f>'Pályáztatási szakasz'!G260</f>
        <v>0</v>
      </c>
      <c r="H260" s="274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3">
        <f t="shared" si="1277"/>
        <v>0</v>
      </c>
      <c r="T260" s="41">
        <f>'Pályáztatási szakasz'!W260</f>
        <v>0</v>
      </c>
      <c r="U260" s="272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2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2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2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2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2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2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2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2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2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2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4"/>
      <c r="E261" s="388" t="str">
        <f>'Pályáztatási szakasz'!E261:F261</f>
        <v>Költségelem megnevezés…</v>
      </c>
      <c r="F261" s="388"/>
      <c r="G261" s="273">
        <f>'Pályáztatási szakasz'!G261</f>
        <v>0</v>
      </c>
      <c r="H261" s="274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3">
        <f t="shared" si="1277"/>
        <v>0</v>
      </c>
      <c r="T261" s="41">
        <f>'Pályáztatási szakasz'!W261</f>
        <v>0</v>
      </c>
      <c r="U261" s="272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2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2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2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2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2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2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2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2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2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2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27" t="s">
        <v>15</v>
      </c>
      <c r="E262" s="328"/>
      <c r="F262" s="329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2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2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2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2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2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2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2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2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2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2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2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80"/>
      <c r="E263" s="388" t="str">
        <f>'Pályáztatási szakasz'!E263:F263</f>
        <v>Költségelem megnevezés…</v>
      </c>
      <c r="F263" s="388"/>
      <c r="G263" s="273">
        <f>'Pályáztatási szakasz'!G263</f>
        <v>0</v>
      </c>
      <c r="H263" s="274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3">
        <f>L263-Q263</f>
        <v>0</v>
      </c>
      <c r="T263" s="41">
        <f>'Pályáztatási szakasz'!W263</f>
        <v>0</v>
      </c>
      <c r="U263" s="272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2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2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2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2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2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2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2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2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2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2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80"/>
      <c r="E264" s="388" t="str">
        <f>'Pályáztatási szakasz'!E264:F264</f>
        <v>Költségelem megnevezés…</v>
      </c>
      <c r="F264" s="388"/>
      <c r="G264" s="273">
        <f>'Pályáztatási szakasz'!G264</f>
        <v>0</v>
      </c>
      <c r="H264" s="274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3">
        <f t="shared" ref="S264:S282" si="1405">L264-Q264</f>
        <v>0</v>
      </c>
      <c r="T264" s="41">
        <f>'Pályáztatási szakasz'!W264</f>
        <v>0</v>
      </c>
      <c r="U264" s="272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2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2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2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2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2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2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2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2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2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2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80"/>
      <c r="E265" s="388" t="str">
        <f>'Pályáztatási szakasz'!E265:F265</f>
        <v>Költségelem megnevezés…</v>
      </c>
      <c r="F265" s="388"/>
      <c r="G265" s="273">
        <f>'Pályáztatási szakasz'!G265</f>
        <v>0</v>
      </c>
      <c r="H265" s="274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3">
        <f t="shared" si="1405"/>
        <v>0</v>
      </c>
      <c r="T265" s="41">
        <f>'Pályáztatási szakasz'!W265</f>
        <v>0</v>
      </c>
      <c r="U265" s="272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2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2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2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2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2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2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2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2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2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2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80"/>
      <c r="E266" s="388" t="str">
        <f>'Pályáztatási szakasz'!E266:F266</f>
        <v>Költségelem megnevezés…</v>
      </c>
      <c r="F266" s="388"/>
      <c r="G266" s="273">
        <f>'Pályáztatási szakasz'!G266</f>
        <v>0</v>
      </c>
      <c r="H266" s="274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3">
        <f t="shared" si="1405"/>
        <v>0</v>
      </c>
      <c r="T266" s="41">
        <f>'Pályáztatási szakasz'!W266</f>
        <v>0</v>
      </c>
      <c r="U266" s="272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2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2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2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2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2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2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2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2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2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2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80"/>
      <c r="E267" s="388" t="str">
        <f>'Pályáztatási szakasz'!E267:F267</f>
        <v>Költségelem megnevezés…</v>
      </c>
      <c r="F267" s="388"/>
      <c r="G267" s="273">
        <f>'Pályáztatási szakasz'!G267</f>
        <v>0</v>
      </c>
      <c r="H267" s="274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3">
        <f t="shared" si="1405"/>
        <v>0</v>
      </c>
      <c r="T267" s="41">
        <f>'Pályáztatási szakasz'!W267</f>
        <v>0</v>
      </c>
      <c r="U267" s="272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2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2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2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2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2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2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2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2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2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2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80"/>
      <c r="E268" s="388" t="str">
        <f>'Pályáztatási szakasz'!E268:F268</f>
        <v>Költségelem megnevezés…</v>
      </c>
      <c r="F268" s="388"/>
      <c r="G268" s="273">
        <f>'Pályáztatási szakasz'!G268</f>
        <v>0</v>
      </c>
      <c r="H268" s="274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3">
        <f t="shared" si="1405"/>
        <v>0</v>
      </c>
      <c r="T268" s="41">
        <f>'Pályáztatási szakasz'!W268</f>
        <v>0</v>
      </c>
      <c r="U268" s="272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2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2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2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2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2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2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2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2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2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2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80"/>
      <c r="E269" s="388" t="str">
        <f>'Pályáztatási szakasz'!E269:F269</f>
        <v>Költségelem megnevezés…</v>
      </c>
      <c r="F269" s="388"/>
      <c r="G269" s="273">
        <f>'Pályáztatási szakasz'!G269</f>
        <v>0</v>
      </c>
      <c r="H269" s="274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3">
        <f t="shared" si="1405"/>
        <v>0</v>
      </c>
      <c r="T269" s="41">
        <f>'Pályáztatási szakasz'!W269</f>
        <v>0</v>
      </c>
      <c r="U269" s="272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2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2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2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2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2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2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2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2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2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2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80"/>
      <c r="E270" s="388" t="str">
        <f>'Pályáztatási szakasz'!E270:F270</f>
        <v>Költségelem megnevezés…</v>
      </c>
      <c r="F270" s="388"/>
      <c r="G270" s="273">
        <f>'Pályáztatási szakasz'!G270</f>
        <v>0</v>
      </c>
      <c r="H270" s="274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3">
        <f t="shared" si="1405"/>
        <v>0</v>
      </c>
      <c r="T270" s="41">
        <f>'Pályáztatási szakasz'!W270</f>
        <v>0</v>
      </c>
      <c r="U270" s="272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2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2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2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2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2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2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2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2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2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2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80"/>
      <c r="E271" s="388" t="str">
        <f>'Pályáztatási szakasz'!E271:F271</f>
        <v>Költségelem megnevezés…</v>
      </c>
      <c r="F271" s="388"/>
      <c r="G271" s="273">
        <f>'Pályáztatási szakasz'!G271</f>
        <v>0</v>
      </c>
      <c r="H271" s="274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3">
        <f t="shared" si="1405"/>
        <v>0</v>
      </c>
      <c r="T271" s="41">
        <f>'Pályáztatási szakasz'!W271</f>
        <v>0</v>
      </c>
      <c r="U271" s="272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2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2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2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2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2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2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2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2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2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2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80"/>
      <c r="E272" s="388" t="str">
        <f>'Pályáztatási szakasz'!E272:F272</f>
        <v>Költségelem megnevezés…</v>
      </c>
      <c r="F272" s="388"/>
      <c r="G272" s="273">
        <f>'Pályáztatási szakasz'!G272</f>
        <v>0</v>
      </c>
      <c r="H272" s="274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3">
        <f t="shared" si="1405"/>
        <v>0</v>
      </c>
      <c r="T272" s="41">
        <f>'Pályáztatási szakasz'!W272</f>
        <v>0</v>
      </c>
      <c r="U272" s="272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2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2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2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2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2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2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2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2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2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2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80"/>
      <c r="E273" s="388" t="str">
        <f>'Pályáztatási szakasz'!E273:F273</f>
        <v>Költségelem megnevezés…</v>
      </c>
      <c r="F273" s="388"/>
      <c r="G273" s="273">
        <f>'Pályáztatási szakasz'!G273</f>
        <v>0</v>
      </c>
      <c r="H273" s="274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3">
        <f t="shared" si="1405"/>
        <v>0</v>
      </c>
      <c r="T273" s="41">
        <f>'Pályáztatási szakasz'!W273</f>
        <v>0</v>
      </c>
      <c r="U273" s="272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2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2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2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2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2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2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2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2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2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2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80"/>
      <c r="E274" s="388" t="str">
        <f>'Pályáztatási szakasz'!E274:F274</f>
        <v>Költségelem megnevezés…</v>
      </c>
      <c r="F274" s="388"/>
      <c r="G274" s="273">
        <f>'Pályáztatási szakasz'!G274</f>
        <v>0</v>
      </c>
      <c r="H274" s="274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3">
        <f t="shared" si="1405"/>
        <v>0</v>
      </c>
      <c r="T274" s="41">
        <f>'Pályáztatási szakasz'!W274</f>
        <v>0</v>
      </c>
      <c r="U274" s="272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2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2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2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2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2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2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2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2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2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2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80"/>
      <c r="E275" s="388" t="str">
        <f>'Pályáztatási szakasz'!E275:F275</f>
        <v>Költségelem megnevezés…</v>
      </c>
      <c r="F275" s="388"/>
      <c r="G275" s="273">
        <f>'Pályáztatási szakasz'!G275</f>
        <v>0</v>
      </c>
      <c r="H275" s="274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3">
        <f t="shared" si="1405"/>
        <v>0</v>
      </c>
      <c r="T275" s="41">
        <f>'Pályáztatási szakasz'!W275</f>
        <v>0</v>
      </c>
      <c r="U275" s="272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2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2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2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2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2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2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2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2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2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2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80"/>
      <c r="E276" s="388" t="str">
        <f>'Pályáztatási szakasz'!E276:F276</f>
        <v>Költségelem megnevezés…</v>
      </c>
      <c r="F276" s="388"/>
      <c r="G276" s="273">
        <f>'Pályáztatási szakasz'!G276</f>
        <v>0</v>
      </c>
      <c r="H276" s="274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3">
        <f t="shared" si="1405"/>
        <v>0</v>
      </c>
      <c r="T276" s="41">
        <f>'Pályáztatási szakasz'!W276</f>
        <v>0</v>
      </c>
      <c r="U276" s="272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2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2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2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2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2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2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2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2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2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2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80"/>
      <c r="E277" s="388" t="str">
        <f>'Pályáztatási szakasz'!E277:F277</f>
        <v>Költségelem megnevezés…</v>
      </c>
      <c r="F277" s="388"/>
      <c r="G277" s="273">
        <f>'Pályáztatási szakasz'!G277</f>
        <v>0</v>
      </c>
      <c r="H277" s="274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3">
        <f t="shared" si="1405"/>
        <v>0</v>
      </c>
      <c r="T277" s="41">
        <f>'Pályáztatási szakasz'!W277</f>
        <v>0</v>
      </c>
      <c r="U277" s="272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2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2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2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2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2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2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2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2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2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2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80"/>
      <c r="E278" s="388" t="str">
        <f>'Pályáztatási szakasz'!E278:F278</f>
        <v>Költségelem megnevezés…</v>
      </c>
      <c r="F278" s="388"/>
      <c r="G278" s="273">
        <f>'Pályáztatási szakasz'!G278</f>
        <v>0</v>
      </c>
      <c r="H278" s="274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3">
        <f t="shared" si="1405"/>
        <v>0</v>
      </c>
      <c r="T278" s="41">
        <f>'Pályáztatási szakasz'!W278</f>
        <v>0</v>
      </c>
      <c r="U278" s="272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2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2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2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2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2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2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2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2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2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2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80"/>
      <c r="E279" s="388" t="str">
        <f>'Pályáztatási szakasz'!E279:F279</f>
        <v>Költségelem megnevezés…</v>
      </c>
      <c r="F279" s="388"/>
      <c r="G279" s="273">
        <f>'Pályáztatási szakasz'!G279</f>
        <v>0</v>
      </c>
      <c r="H279" s="274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3">
        <f t="shared" si="1405"/>
        <v>0</v>
      </c>
      <c r="T279" s="41">
        <f>'Pályáztatási szakasz'!W279</f>
        <v>0</v>
      </c>
      <c r="U279" s="272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2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2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2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2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2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2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2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2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2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2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80"/>
      <c r="E280" s="388" t="str">
        <f>'Pályáztatási szakasz'!E280:F280</f>
        <v>Költségelem megnevezés…</v>
      </c>
      <c r="F280" s="388"/>
      <c r="G280" s="273">
        <f>'Pályáztatási szakasz'!G280</f>
        <v>0</v>
      </c>
      <c r="H280" s="274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3">
        <f t="shared" si="1405"/>
        <v>0</v>
      </c>
      <c r="T280" s="41">
        <f>'Pályáztatási szakasz'!W280</f>
        <v>0</v>
      </c>
      <c r="U280" s="272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2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2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2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2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2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2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2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2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2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2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80"/>
      <c r="E281" s="388" t="str">
        <f>'Pályáztatási szakasz'!E281:F281</f>
        <v>Költségelem megnevezés…</v>
      </c>
      <c r="F281" s="388"/>
      <c r="G281" s="273">
        <f>'Pályáztatási szakasz'!G281</f>
        <v>0</v>
      </c>
      <c r="H281" s="274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3">
        <f t="shared" si="1405"/>
        <v>0</v>
      </c>
      <c r="T281" s="41">
        <f>'Pályáztatási szakasz'!W281</f>
        <v>0</v>
      </c>
      <c r="U281" s="272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2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2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2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2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2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2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2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2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2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2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80"/>
      <c r="E282" s="388" t="str">
        <f>'Pályáztatási szakasz'!E282:F282</f>
        <v>Költségelem megnevezés…</v>
      </c>
      <c r="F282" s="388"/>
      <c r="G282" s="273">
        <f>'Pályáztatási szakasz'!G282</f>
        <v>0</v>
      </c>
      <c r="H282" s="274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3">
        <f t="shared" si="1405"/>
        <v>0</v>
      </c>
      <c r="T282" s="41">
        <f>'Pályáztatási szakasz'!W282</f>
        <v>0</v>
      </c>
      <c r="U282" s="272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2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2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2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2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2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2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2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2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2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2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27" t="s">
        <v>16</v>
      </c>
      <c r="E283" s="328"/>
      <c r="F283" s="329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2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2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2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2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2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2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2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2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2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2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2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1"/>
      <c r="E284" s="388" t="str">
        <f>'Pályáztatási szakasz'!E284:F284</f>
        <v>Költségelem megnevezés…</v>
      </c>
      <c r="F284" s="388"/>
      <c r="G284" s="273">
        <f>'Pályáztatási szakasz'!G284</f>
        <v>0</v>
      </c>
      <c r="H284" s="274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3">
        <f>L284-Q284</f>
        <v>0</v>
      </c>
      <c r="T284" s="41">
        <f>'Pályáztatási szakasz'!W284</f>
        <v>0</v>
      </c>
      <c r="U284" s="272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2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2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2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2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2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2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2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2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2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2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1"/>
      <c r="E285" s="388" t="str">
        <f>'Pályáztatási szakasz'!E285:F285</f>
        <v>Költségelem megnevezés…</v>
      </c>
      <c r="F285" s="388"/>
      <c r="G285" s="273">
        <f>'Pályáztatási szakasz'!G285</f>
        <v>0</v>
      </c>
      <c r="H285" s="274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3">
        <f t="shared" ref="S285:S303" si="1524">L285-Q285</f>
        <v>0</v>
      </c>
      <c r="T285" s="41">
        <f>'Pályáztatási szakasz'!W285</f>
        <v>0</v>
      </c>
      <c r="U285" s="272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2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2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2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2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2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2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2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2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2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2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1"/>
      <c r="E286" s="388" t="str">
        <f>'Pályáztatási szakasz'!E286:F286</f>
        <v>Költségelem megnevezés…</v>
      </c>
      <c r="F286" s="388"/>
      <c r="G286" s="273">
        <f>'Pályáztatási szakasz'!G286</f>
        <v>0</v>
      </c>
      <c r="H286" s="274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3">
        <f t="shared" si="1524"/>
        <v>0</v>
      </c>
      <c r="T286" s="41">
        <f>'Pályáztatási szakasz'!W286</f>
        <v>0</v>
      </c>
      <c r="U286" s="272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2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2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2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2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2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2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2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2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2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2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1"/>
      <c r="E287" s="388" t="str">
        <f>'Pályáztatási szakasz'!E287:F287</f>
        <v>Költségelem megnevezés…</v>
      </c>
      <c r="F287" s="388"/>
      <c r="G287" s="273">
        <f>'Pályáztatási szakasz'!G287</f>
        <v>0</v>
      </c>
      <c r="H287" s="274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3">
        <f t="shared" si="1524"/>
        <v>0</v>
      </c>
      <c r="T287" s="41">
        <f>'Pályáztatási szakasz'!W287</f>
        <v>0</v>
      </c>
      <c r="U287" s="272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2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2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2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2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2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2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2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2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2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2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1"/>
      <c r="E288" s="388" t="str">
        <f>'Pályáztatási szakasz'!E288:F288</f>
        <v>Költségelem megnevezés…</v>
      </c>
      <c r="F288" s="388"/>
      <c r="G288" s="273">
        <f>'Pályáztatási szakasz'!G288</f>
        <v>0</v>
      </c>
      <c r="H288" s="274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3">
        <f t="shared" si="1524"/>
        <v>0</v>
      </c>
      <c r="T288" s="41">
        <f>'Pályáztatási szakasz'!W288</f>
        <v>0</v>
      </c>
      <c r="U288" s="272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2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2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2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2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2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2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2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2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2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2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1"/>
      <c r="E289" s="388" t="str">
        <f>'Pályáztatási szakasz'!E289:F289</f>
        <v>Költségelem megnevezés…</v>
      </c>
      <c r="F289" s="388"/>
      <c r="G289" s="273">
        <f>'Pályáztatási szakasz'!G289</f>
        <v>0</v>
      </c>
      <c r="H289" s="274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3">
        <f t="shared" si="1524"/>
        <v>0</v>
      </c>
      <c r="T289" s="41">
        <f>'Pályáztatási szakasz'!W289</f>
        <v>0</v>
      </c>
      <c r="U289" s="272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2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2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2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2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2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2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2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2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2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2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1"/>
      <c r="E290" s="388" t="str">
        <f>'Pályáztatási szakasz'!E290:F290</f>
        <v>Költségelem megnevezés…</v>
      </c>
      <c r="F290" s="388"/>
      <c r="G290" s="273">
        <f>'Pályáztatási szakasz'!G290</f>
        <v>0</v>
      </c>
      <c r="H290" s="274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3">
        <f t="shared" si="1524"/>
        <v>0</v>
      </c>
      <c r="T290" s="41">
        <f>'Pályáztatási szakasz'!W290</f>
        <v>0</v>
      </c>
      <c r="U290" s="272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2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2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2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2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2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2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2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2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2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2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1"/>
      <c r="E291" s="388" t="str">
        <f>'Pályáztatási szakasz'!E291:F291</f>
        <v>Költségelem megnevezés…</v>
      </c>
      <c r="F291" s="388"/>
      <c r="G291" s="273">
        <f>'Pályáztatási szakasz'!G291</f>
        <v>0</v>
      </c>
      <c r="H291" s="274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3">
        <f t="shared" si="1524"/>
        <v>0</v>
      </c>
      <c r="T291" s="41">
        <f>'Pályáztatási szakasz'!W291</f>
        <v>0</v>
      </c>
      <c r="U291" s="272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2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2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2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2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2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2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2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2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2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2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1"/>
      <c r="E292" s="388" t="str">
        <f>'Pályáztatási szakasz'!E292:F292</f>
        <v>Költségelem megnevezés…</v>
      </c>
      <c r="F292" s="388"/>
      <c r="G292" s="273">
        <f>'Pályáztatási szakasz'!G292</f>
        <v>0</v>
      </c>
      <c r="H292" s="274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3">
        <f t="shared" si="1524"/>
        <v>0</v>
      </c>
      <c r="T292" s="41">
        <f>'Pályáztatási szakasz'!W292</f>
        <v>0</v>
      </c>
      <c r="U292" s="272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2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2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2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2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2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2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2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2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2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2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1"/>
      <c r="E293" s="388" t="str">
        <f>'Pályáztatási szakasz'!E293:F293</f>
        <v>Költségelem megnevezés…</v>
      </c>
      <c r="F293" s="388"/>
      <c r="G293" s="273">
        <f>'Pályáztatási szakasz'!G293</f>
        <v>0</v>
      </c>
      <c r="H293" s="274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3">
        <f t="shared" si="1524"/>
        <v>0</v>
      </c>
      <c r="T293" s="41">
        <f>'Pályáztatási szakasz'!W293</f>
        <v>0</v>
      </c>
      <c r="U293" s="272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2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2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2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2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2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2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2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2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2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2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1"/>
      <c r="E294" s="388" t="str">
        <f>'Pályáztatási szakasz'!E294:F294</f>
        <v>Költségelem megnevezés…</v>
      </c>
      <c r="F294" s="388"/>
      <c r="G294" s="273">
        <f>'Pályáztatási szakasz'!G294</f>
        <v>0</v>
      </c>
      <c r="H294" s="274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3">
        <f t="shared" si="1524"/>
        <v>0</v>
      </c>
      <c r="T294" s="41">
        <f>'Pályáztatási szakasz'!W294</f>
        <v>0</v>
      </c>
      <c r="U294" s="272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2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2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2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2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2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2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2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2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2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2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1"/>
      <c r="E295" s="388" t="str">
        <f>'Pályáztatási szakasz'!E295:F295</f>
        <v>Költségelem megnevezés…</v>
      </c>
      <c r="F295" s="388"/>
      <c r="G295" s="273">
        <f>'Pályáztatási szakasz'!G295</f>
        <v>0</v>
      </c>
      <c r="H295" s="274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3">
        <f t="shared" si="1524"/>
        <v>0</v>
      </c>
      <c r="T295" s="41">
        <f>'Pályáztatási szakasz'!W295</f>
        <v>0</v>
      </c>
      <c r="U295" s="272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2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2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2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2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2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2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2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2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2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2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1"/>
      <c r="E296" s="388" t="str">
        <f>'Pályáztatási szakasz'!E296:F296</f>
        <v>Költségelem megnevezés…</v>
      </c>
      <c r="F296" s="388"/>
      <c r="G296" s="273">
        <f>'Pályáztatási szakasz'!G296</f>
        <v>0</v>
      </c>
      <c r="H296" s="274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3">
        <f t="shared" si="1524"/>
        <v>0</v>
      </c>
      <c r="T296" s="41">
        <f>'Pályáztatási szakasz'!W296</f>
        <v>0</v>
      </c>
      <c r="U296" s="272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2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2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2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2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2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2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2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2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2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2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1"/>
      <c r="E297" s="388" t="str">
        <f>'Pályáztatási szakasz'!E297:F297</f>
        <v>Költségelem megnevezés…</v>
      </c>
      <c r="F297" s="388"/>
      <c r="G297" s="273">
        <f>'Pályáztatási szakasz'!G297</f>
        <v>0</v>
      </c>
      <c r="H297" s="274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3">
        <f t="shared" si="1524"/>
        <v>0</v>
      </c>
      <c r="T297" s="41">
        <f>'Pályáztatási szakasz'!W297</f>
        <v>0</v>
      </c>
      <c r="U297" s="272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2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2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2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2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2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2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2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2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2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2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1"/>
      <c r="E298" s="388" t="str">
        <f>'Pályáztatási szakasz'!E298:F298</f>
        <v>Költségelem megnevezés…</v>
      </c>
      <c r="F298" s="388"/>
      <c r="G298" s="273">
        <f>'Pályáztatási szakasz'!G298</f>
        <v>0</v>
      </c>
      <c r="H298" s="274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3">
        <f t="shared" si="1524"/>
        <v>0</v>
      </c>
      <c r="T298" s="41">
        <f>'Pályáztatási szakasz'!W298</f>
        <v>0</v>
      </c>
      <c r="U298" s="272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2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2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2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2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2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2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2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2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2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2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1"/>
      <c r="E299" s="388" t="str">
        <f>'Pályáztatási szakasz'!E299:F299</f>
        <v>Költségelem megnevezés…</v>
      </c>
      <c r="F299" s="388"/>
      <c r="G299" s="273">
        <f>'Pályáztatási szakasz'!G299</f>
        <v>0</v>
      </c>
      <c r="H299" s="274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3">
        <f t="shared" si="1524"/>
        <v>0</v>
      </c>
      <c r="T299" s="41">
        <f>'Pályáztatási szakasz'!W299</f>
        <v>0</v>
      </c>
      <c r="U299" s="272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2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2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2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2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2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2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2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2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2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2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1"/>
      <c r="E300" s="388" t="str">
        <f>'Pályáztatási szakasz'!E300:F300</f>
        <v>Költségelem megnevezés…</v>
      </c>
      <c r="F300" s="388"/>
      <c r="G300" s="273">
        <f>'Pályáztatási szakasz'!G300</f>
        <v>0</v>
      </c>
      <c r="H300" s="274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3">
        <f t="shared" si="1524"/>
        <v>0</v>
      </c>
      <c r="T300" s="41">
        <f>'Pályáztatási szakasz'!W300</f>
        <v>0</v>
      </c>
      <c r="U300" s="272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2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2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2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2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2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2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2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2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2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2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1"/>
      <c r="E301" s="388" t="str">
        <f>'Pályáztatási szakasz'!E301:F301</f>
        <v>Költségelem megnevezés…</v>
      </c>
      <c r="F301" s="388"/>
      <c r="G301" s="273">
        <f>'Pályáztatási szakasz'!G301</f>
        <v>0</v>
      </c>
      <c r="H301" s="274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3">
        <f t="shared" si="1524"/>
        <v>0</v>
      </c>
      <c r="T301" s="41">
        <f>'Pályáztatási szakasz'!W301</f>
        <v>0</v>
      </c>
      <c r="U301" s="272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2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2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2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2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2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2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2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2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2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2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1"/>
      <c r="E302" s="388" t="str">
        <f>'Pályáztatási szakasz'!E302:F302</f>
        <v>Költségelem megnevezés…</v>
      </c>
      <c r="F302" s="388"/>
      <c r="G302" s="273">
        <f>'Pályáztatási szakasz'!G302</f>
        <v>0</v>
      </c>
      <c r="H302" s="274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3">
        <f t="shared" si="1524"/>
        <v>0</v>
      </c>
      <c r="T302" s="41">
        <f>'Pályáztatási szakasz'!W302</f>
        <v>0</v>
      </c>
      <c r="U302" s="272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2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2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2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2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2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2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2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2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2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2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1"/>
      <c r="E303" s="388" t="str">
        <f>'Pályáztatási szakasz'!E303:F303</f>
        <v>Költségelem megnevezés…</v>
      </c>
      <c r="F303" s="388"/>
      <c r="G303" s="273">
        <f>'Pályáztatási szakasz'!G303</f>
        <v>0</v>
      </c>
      <c r="H303" s="274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3">
        <f t="shared" si="1524"/>
        <v>0</v>
      </c>
      <c r="T303" s="41">
        <f>'Pályáztatási szakasz'!W303</f>
        <v>0</v>
      </c>
      <c r="U303" s="272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2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2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2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2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2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2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2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2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2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2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6"/>
      <c r="D304" s="389" t="s">
        <v>17</v>
      </c>
      <c r="E304" s="390"/>
      <c r="F304" s="391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7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7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7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7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7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7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7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7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7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7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7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6"/>
      <c r="D305" s="282"/>
      <c r="E305" s="388" t="str">
        <f>'Pályáztatási szakasz'!E305:F305</f>
        <v>Költségelem megnevezés…</v>
      </c>
      <c r="F305" s="388"/>
      <c r="G305" s="273">
        <f>'Pályáztatási szakasz'!G305</f>
        <v>0</v>
      </c>
      <c r="H305" s="274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3">
        <f>L305-Q305</f>
        <v>0</v>
      </c>
      <c r="T305" s="41">
        <f>'Pályáztatási szakasz'!W305</f>
        <v>0</v>
      </c>
      <c r="U305" s="277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7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7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7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7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7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7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7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7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7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7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6"/>
      <c r="D306" s="282"/>
      <c r="E306" s="388" t="str">
        <f>'Pályáztatási szakasz'!E306:F306</f>
        <v>Költségelem megnevezés…</v>
      </c>
      <c r="F306" s="388"/>
      <c r="G306" s="273">
        <f>'Pályáztatási szakasz'!G306</f>
        <v>0</v>
      </c>
      <c r="H306" s="274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3">
        <f t="shared" ref="S306:S324" si="1631">L306-Q306</f>
        <v>0</v>
      </c>
      <c r="T306" s="41">
        <f>'Pályáztatási szakasz'!W306</f>
        <v>0</v>
      </c>
      <c r="U306" s="277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7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7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7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7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7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7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7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7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7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7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6"/>
      <c r="D307" s="282"/>
      <c r="E307" s="388" t="str">
        <f>'Pályáztatási szakasz'!E307:F307</f>
        <v>Költségelem megnevezés…</v>
      </c>
      <c r="F307" s="388"/>
      <c r="G307" s="273">
        <f>'Pályáztatási szakasz'!G307</f>
        <v>0</v>
      </c>
      <c r="H307" s="274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3">
        <f t="shared" si="1631"/>
        <v>0</v>
      </c>
      <c r="T307" s="41">
        <f>'Pályáztatási szakasz'!W307</f>
        <v>0</v>
      </c>
      <c r="U307" s="277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7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7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7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7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7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7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7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7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7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7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6"/>
      <c r="D308" s="282"/>
      <c r="E308" s="388" t="str">
        <f>'Pályáztatási szakasz'!E308:F308</f>
        <v>Költségelem megnevezés…</v>
      </c>
      <c r="F308" s="388"/>
      <c r="G308" s="273">
        <f>'Pályáztatási szakasz'!G308</f>
        <v>0</v>
      </c>
      <c r="H308" s="274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3">
        <f t="shared" si="1631"/>
        <v>0</v>
      </c>
      <c r="T308" s="41">
        <f>'Pályáztatási szakasz'!W308</f>
        <v>0</v>
      </c>
      <c r="U308" s="277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7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7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7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7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7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7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7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7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7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7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6"/>
      <c r="D309" s="282"/>
      <c r="E309" s="388" t="str">
        <f>'Pályáztatási szakasz'!E309:F309</f>
        <v>Költségelem megnevezés…</v>
      </c>
      <c r="F309" s="388"/>
      <c r="G309" s="273">
        <f>'Pályáztatási szakasz'!G309</f>
        <v>0</v>
      </c>
      <c r="H309" s="274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3">
        <f t="shared" si="1631"/>
        <v>0</v>
      </c>
      <c r="T309" s="41">
        <f>'Pályáztatási szakasz'!W309</f>
        <v>0</v>
      </c>
      <c r="U309" s="277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7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7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7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7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7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7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7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7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7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7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6"/>
      <c r="D310" s="282"/>
      <c r="E310" s="388" t="str">
        <f>'Pályáztatási szakasz'!E310:F310</f>
        <v>Költségelem megnevezés…</v>
      </c>
      <c r="F310" s="388"/>
      <c r="G310" s="273">
        <f>'Pályáztatási szakasz'!G310</f>
        <v>0</v>
      </c>
      <c r="H310" s="274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3">
        <f t="shared" si="1631"/>
        <v>0</v>
      </c>
      <c r="T310" s="41">
        <f>'Pályáztatási szakasz'!W310</f>
        <v>0</v>
      </c>
      <c r="U310" s="277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7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7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7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7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7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7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7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7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7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7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6"/>
      <c r="D311" s="282"/>
      <c r="E311" s="388" t="str">
        <f>'Pályáztatási szakasz'!E311:F311</f>
        <v>Költségelem megnevezés…</v>
      </c>
      <c r="F311" s="388"/>
      <c r="G311" s="273">
        <f>'Pályáztatási szakasz'!G311</f>
        <v>0</v>
      </c>
      <c r="H311" s="274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3">
        <f t="shared" si="1631"/>
        <v>0</v>
      </c>
      <c r="T311" s="41">
        <f>'Pályáztatási szakasz'!W311</f>
        <v>0</v>
      </c>
      <c r="U311" s="277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7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7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7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7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7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7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7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7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7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7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6"/>
      <c r="D312" s="282"/>
      <c r="E312" s="388" t="str">
        <f>'Pályáztatási szakasz'!E312:F312</f>
        <v>Költségelem megnevezés…</v>
      </c>
      <c r="F312" s="388"/>
      <c r="G312" s="273">
        <f>'Pályáztatási szakasz'!G312</f>
        <v>0</v>
      </c>
      <c r="H312" s="274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3">
        <f t="shared" si="1631"/>
        <v>0</v>
      </c>
      <c r="T312" s="41">
        <f>'Pályáztatási szakasz'!W312</f>
        <v>0</v>
      </c>
      <c r="U312" s="277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7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7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7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7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7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7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7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7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7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7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6"/>
      <c r="D313" s="282"/>
      <c r="E313" s="388" t="str">
        <f>'Pályáztatási szakasz'!E313:F313</f>
        <v>Költségelem megnevezés…</v>
      </c>
      <c r="F313" s="388"/>
      <c r="G313" s="273">
        <f>'Pályáztatási szakasz'!G313</f>
        <v>0</v>
      </c>
      <c r="H313" s="274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3">
        <f t="shared" si="1631"/>
        <v>0</v>
      </c>
      <c r="T313" s="41">
        <f>'Pályáztatási szakasz'!W313</f>
        <v>0</v>
      </c>
      <c r="U313" s="277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7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7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7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7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7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7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7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7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7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7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6"/>
      <c r="D314" s="282"/>
      <c r="E314" s="388" t="str">
        <f>'Pályáztatási szakasz'!E314:F314</f>
        <v>Költségelem megnevezés…</v>
      </c>
      <c r="F314" s="388"/>
      <c r="G314" s="273">
        <f>'Pályáztatási szakasz'!G314</f>
        <v>0</v>
      </c>
      <c r="H314" s="274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3">
        <f t="shared" si="1631"/>
        <v>0</v>
      </c>
      <c r="T314" s="41">
        <f>'Pályáztatási szakasz'!W314</f>
        <v>0</v>
      </c>
      <c r="U314" s="277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7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7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7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7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7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7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7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7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7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7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6"/>
      <c r="D315" s="282"/>
      <c r="E315" s="388" t="str">
        <f>'Pályáztatási szakasz'!E315:F315</f>
        <v>Költségelem megnevezés…</v>
      </c>
      <c r="F315" s="388"/>
      <c r="G315" s="273">
        <f>'Pályáztatási szakasz'!G315</f>
        <v>0</v>
      </c>
      <c r="H315" s="274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3">
        <f t="shared" si="1631"/>
        <v>0</v>
      </c>
      <c r="T315" s="41">
        <f>'Pályáztatási szakasz'!W315</f>
        <v>0</v>
      </c>
      <c r="U315" s="277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7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7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7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7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7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7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7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7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7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7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6"/>
      <c r="D316" s="282"/>
      <c r="E316" s="388" t="str">
        <f>'Pályáztatási szakasz'!E316:F316</f>
        <v>Költségelem megnevezés…</v>
      </c>
      <c r="F316" s="388"/>
      <c r="G316" s="273">
        <f>'Pályáztatási szakasz'!G316</f>
        <v>0</v>
      </c>
      <c r="H316" s="274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3">
        <f t="shared" si="1631"/>
        <v>0</v>
      </c>
      <c r="T316" s="41">
        <f>'Pályáztatási szakasz'!W316</f>
        <v>0</v>
      </c>
      <c r="U316" s="277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7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7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7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7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7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7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7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7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7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7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6"/>
      <c r="D317" s="282"/>
      <c r="E317" s="388" t="str">
        <f>'Pályáztatási szakasz'!E317:F317</f>
        <v>Költségelem megnevezés…</v>
      </c>
      <c r="F317" s="388"/>
      <c r="G317" s="273">
        <f>'Pályáztatási szakasz'!G317</f>
        <v>0</v>
      </c>
      <c r="H317" s="274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3">
        <f t="shared" si="1631"/>
        <v>0</v>
      </c>
      <c r="T317" s="41">
        <f>'Pályáztatási szakasz'!W317</f>
        <v>0</v>
      </c>
      <c r="U317" s="277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7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7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7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7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7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7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7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7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7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7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6"/>
      <c r="D318" s="282"/>
      <c r="E318" s="388" t="str">
        <f>'Pályáztatási szakasz'!E318:F318</f>
        <v>Költségelem megnevezés…</v>
      </c>
      <c r="F318" s="388"/>
      <c r="G318" s="273">
        <f>'Pályáztatási szakasz'!G318</f>
        <v>0</v>
      </c>
      <c r="H318" s="274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3">
        <f t="shared" si="1631"/>
        <v>0</v>
      </c>
      <c r="T318" s="41">
        <f>'Pályáztatási szakasz'!W318</f>
        <v>0</v>
      </c>
      <c r="U318" s="277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7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7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7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7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7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7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7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7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7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7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6"/>
      <c r="D319" s="282"/>
      <c r="E319" s="388" t="str">
        <f>'Pályáztatási szakasz'!E319:F319</f>
        <v>Költségelem megnevezés…</v>
      </c>
      <c r="F319" s="388"/>
      <c r="G319" s="273">
        <f>'Pályáztatási szakasz'!G319</f>
        <v>0</v>
      </c>
      <c r="H319" s="274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3">
        <f t="shared" si="1631"/>
        <v>0</v>
      </c>
      <c r="T319" s="41">
        <f>'Pályáztatási szakasz'!W319</f>
        <v>0</v>
      </c>
      <c r="U319" s="277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7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7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7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7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7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7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7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7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7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7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6"/>
      <c r="D320" s="282"/>
      <c r="E320" s="388" t="str">
        <f>'Pályáztatási szakasz'!E320:F320</f>
        <v>Költségelem megnevezés…</v>
      </c>
      <c r="F320" s="388"/>
      <c r="G320" s="273">
        <f>'Pályáztatási szakasz'!G320</f>
        <v>0</v>
      </c>
      <c r="H320" s="274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3">
        <f t="shared" si="1631"/>
        <v>0</v>
      </c>
      <c r="T320" s="41">
        <f>'Pályáztatási szakasz'!W320</f>
        <v>0</v>
      </c>
      <c r="U320" s="277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7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7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7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7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7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7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7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7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7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7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6"/>
      <c r="D321" s="282"/>
      <c r="E321" s="388" t="str">
        <f>'Pályáztatási szakasz'!E321:F321</f>
        <v>Költségelem megnevezés…</v>
      </c>
      <c r="F321" s="388"/>
      <c r="G321" s="273">
        <f>'Pályáztatási szakasz'!G321</f>
        <v>0</v>
      </c>
      <c r="H321" s="274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3">
        <f t="shared" si="1631"/>
        <v>0</v>
      </c>
      <c r="T321" s="41">
        <f>'Pályáztatási szakasz'!W321</f>
        <v>0</v>
      </c>
      <c r="U321" s="277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7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7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7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7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7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7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7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7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7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7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6"/>
      <c r="D322" s="282"/>
      <c r="E322" s="388" t="str">
        <f>'Pályáztatási szakasz'!E322:F322</f>
        <v>Költségelem megnevezés…</v>
      </c>
      <c r="F322" s="388"/>
      <c r="G322" s="273">
        <f>'Pályáztatási szakasz'!G322</f>
        <v>0</v>
      </c>
      <c r="H322" s="274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3">
        <f t="shared" si="1631"/>
        <v>0</v>
      </c>
      <c r="T322" s="41">
        <f>'Pályáztatási szakasz'!W322</f>
        <v>0</v>
      </c>
      <c r="U322" s="277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7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7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7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7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7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7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7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7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7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7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6"/>
      <c r="D323" s="282"/>
      <c r="E323" s="388" t="str">
        <f>'Pályáztatási szakasz'!E323:F323</f>
        <v>Költségelem megnevezés…</v>
      </c>
      <c r="F323" s="388"/>
      <c r="G323" s="273">
        <f>'Pályáztatási szakasz'!G323</f>
        <v>0</v>
      </c>
      <c r="H323" s="274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3">
        <f t="shared" si="1631"/>
        <v>0</v>
      </c>
      <c r="T323" s="41">
        <f>'Pályáztatási szakasz'!W323</f>
        <v>0</v>
      </c>
      <c r="U323" s="277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7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7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7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7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7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7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7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7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7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7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6"/>
      <c r="D324" s="282"/>
      <c r="E324" s="388" t="str">
        <f>'Pályáztatási szakasz'!E324:F324</f>
        <v>Költségelem megnevezés…</v>
      </c>
      <c r="F324" s="388"/>
      <c r="G324" s="273">
        <f>'Pályáztatási szakasz'!G324</f>
        <v>0</v>
      </c>
      <c r="H324" s="274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3">
        <f t="shared" si="1631"/>
        <v>0</v>
      </c>
      <c r="T324" s="41">
        <f>'Pályáztatási szakasz'!W324</f>
        <v>0</v>
      </c>
      <c r="U324" s="277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7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7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7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7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7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7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7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7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7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7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27" t="s">
        <v>18</v>
      </c>
      <c r="E325" s="328"/>
      <c r="F325" s="329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2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2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2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2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2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2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2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2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2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2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2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1"/>
      <c r="E326" s="388" t="str">
        <f>'Pályáztatási szakasz'!E326:F326</f>
        <v>Költségelem megnevezés…</v>
      </c>
      <c r="F326" s="388"/>
      <c r="G326" s="273">
        <f>'Pályáztatási szakasz'!G326</f>
        <v>0</v>
      </c>
      <c r="H326" s="274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3">
        <f>L326-Q326</f>
        <v>0</v>
      </c>
      <c r="T326" s="41">
        <f>'Pályáztatási szakasz'!W326</f>
        <v>0</v>
      </c>
      <c r="U326" s="272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2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2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2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2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2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2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2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2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2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2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1"/>
      <c r="E327" s="388" t="str">
        <f>'Pályáztatási szakasz'!E327:F327</f>
        <v>Költségelem megnevezés…</v>
      </c>
      <c r="F327" s="388"/>
      <c r="G327" s="273">
        <f>'Pályáztatási szakasz'!G327</f>
        <v>0</v>
      </c>
      <c r="H327" s="274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3">
        <f t="shared" ref="S327:S345" si="1758">L327-Q327</f>
        <v>0</v>
      </c>
      <c r="T327" s="41">
        <f>'Pályáztatási szakasz'!W327</f>
        <v>0</v>
      </c>
      <c r="U327" s="272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2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2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2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2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2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2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2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2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2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2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1"/>
      <c r="E328" s="388" t="str">
        <f>'Pályáztatási szakasz'!E328:F328</f>
        <v>Költségelem megnevezés…</v>
      </c>
      <c r="F328" s="388"/>
      <c r="G328" s="273">
        <f>'Pályáztatási szakasz'!G328</f>
        <v>0</v>
      </c>
      <c r="H328" s="274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3">
        <f t="shared" si="1758"/>
        <v>0</v>
      </c>
      <c r="T328" s="41">
        <f>'Pályáztatási szakasz'!W328</f>
        <v>0</v>
      </c>
      <c r="U328" s="272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2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2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2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2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2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2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2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2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2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2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1"/>
      <c r="E329" s="388" t="str">
        <f>'Pályáztatási szakasz'!E329:F329</f>
        <v>Költségelem megnevezés…</v>
      </c>
      <c r="F329" s="388"/>
      <c r="G329" s="273">
        <f>'Pályáztatási szakasz'!G329</f>
        <v>0</v>
      </c>
      <c r="H329" s="274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3">
        <f t="shared" si="1758"/>
        <v>0</v>
      </c>
      <c r="T329" s="41">
        <f>'Pályáztatási szakasz'!W329</f>
        <v>0</v>
      </c>
      <c r="U329" s="272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2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2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2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2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2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2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2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2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2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2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1"/>
      <c r="E330" s="388" t="str">
        <f>'Pályáztatási szakasz'!E330:F330</f>
        <v>Költségelem megnevezés…</v>
      </c>
      <c r="F330" s="388"/>
      <c r="G330" s="273">
        <f>'Pályáztatási szakasz'!G330</f>
        <v>0</v>
      </c>
      <c r="H330" s="274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3">
        <f t="shared" si="1758"/>
        <v>0</v>
      </c>
      <c r="T330" s="41">
        <f>'Pályáztatási szakasz'!W330</f>
        <v>0</v>
      </c>
      <c r="U330" s="272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2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2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2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2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2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2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2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2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2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2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1"/>
      <c r="E331" s="388" t="str">
        <f>'Pályáztatási szakasz'!E331:F331</f>
        <v>Költségelem megnevezés…</v>
      </c>
      <c r="F331" s="388"/>
      <c r="G331" s="273">
        <f>'Pályáztatási szakasz'!G331</f>
        <v>0</v>
      </c>
      <c r="H331" s="274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3">
        <f t="shared" si="1758"/>
        <v>0</v>
      </c>
      <c r="T331" s="41">
        <f>'Pályáztatási szakasz'!W331</f>
        <v>0</v>
      </c>
      <c r="U331" s="272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2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2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2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2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2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2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2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2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2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2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1"/>
      <c r="E332" s="388" t="str">
        <f>'Pályáztatási szakasz'!E332:F332</f>
        <v>Költségelem megnevezés…</v>
      </c>
      <c r="F332" s="388"/>
      <c r="G332" s="273">
        <f>'Pályáztatási szakasz'!G332</f>
        <v>0</v>
      </c>
      <c r="H332" s="274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3">
        <f t="shared" si="1758"/>
        <v>0</v>
      </c>
      <c r="T332" s="41">
        <f>'Pályáztatási szakasz'!W332</f>
        <v>0</v>
      </c>
      <c r="U332" s="272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2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2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2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2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2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2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2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2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2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2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1"/>
      <c r="E333" s="388" t="str">
        <f>'Pályáztatási szakasz'!E333:F333</f>
        <v>Költségelem megnevezés…</v>
      </c>
      <c r="F333" s="388"/>
      <c r="G333" s="273">
        <f>'Pályáztatási szakasz'!G333</f>
        <v>0</v>
      </c>
      <c r="H333" s="274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3">
        <f t="shared" si="1758"/>
        <v>0</v>
      </c>
      <c r="T333" s="41">
        <f>'Pályáztatási szakasz'!W333</f>
        <v>0</v>
      </c>
      <c r="U333" s="272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2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2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2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2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2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2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2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2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2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2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1"/>
      <c r="E334" s="388" t="str">
        <f>'Pályáztatási szakasz'!E334:F334</f>
        <v>Költségelem megnevezés…</v>
      </c>
      <c r="F334" s="388"/>
      <c r="G334" s="273">
        <f>'Pályáztatási szakasz'!G334</f>
        <v>0</v>
      </c>
      <c r="H334" s="274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3">
        <f t="shared" si="1758"/>
        <v>0</v>
      </c>
      <c r="T334" s="41">
        <f>'Pályáztatási szakasz'!W334</f>
        <v>0</v>
      </c>
      <c r="U334" s="272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2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2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2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2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2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2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2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2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2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2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1"/>
      <c r="E335" s="388" t="str">
        <f>'Pályáztatási szakasz'!E335:F335</f>
        <v>Költségelem megnevezés…</v>
      </c>
      <c r="F335" s="388"/>
      <c r="G335" s="273">
        <f>'Pályáztatási szakasz'!G335</f>
        <v>0</v>
      </c>
      <c r="H335" s="274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3">
        <f t="shared" si="1758"/>
        <v>0</v>
      </c>
      <c r="T335" s="41">
        <f>'Pályáztatási szakasz'!W335</f>
        <v>0</v>
      </c>
      <c r="U335" s="272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2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2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2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2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2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2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2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2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2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2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1"/>
      <c r="E336" s="388" t="str">
        <f>'Pályáztatási szakasz'!E336:F336</f>
        <v>Költségelem megnevezés…</v>
      </c>
      <c r="F336" s="388"/>
      <c r="G336" s="273">
        <f>'Pályáztatási szakasz'!G336</f>
        <v>0</v>
      </c>
      <c r="H336" s="274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3">
        <f t="shared" si="1758"/>
        <v>0</v>
      </c>
      <c r="T336" s="41">
        <f>'Pályáztatási szakasz'!W336</f>
        <v>0</v>
      </c>
      <c r="U336" s="272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2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2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2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2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2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2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2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2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2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2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1"/>
      <c r="E337" s="388" t="str">
        <f>'Pályáztatási szakasz'!E337:F337</f>
        <v>Költségelem megnevezés…</v>
      </c>
      <c r="F337" s="388"/>
      <c r="G337" s="273">
        <f>'Pályáztatási szakasz'!G337</f>
        <v>0</v>
      </c>
      <c r="H337" s="274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3">
        <f t="shared" si="1758"/>
        <v>0</v>
      </c>
      <c r="T337" s="41">
        <f>'Pályáztatási szakasz'!W337</f>
        <v>0</v>
      </c>
      <c r="U337" s="272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2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2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2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2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2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2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2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2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2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2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1"/>
      <c r="E338" s="388" t="str">
        <f>'Pályáztatási szakasz'!E338:F338</f>
        <v>Költségelem megnevezés…</v>
      </c>
      <c r="F338" s="388"/>
      <c r="G338" s="273">
        <f>'Pályáztatási szakasz'!G338</f>
        <v>0</v>
      </c>
      <c r="H338" s="274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3">
        <f t="shared" si="1758"/>
        <v>0</v>
      </c>
      <c r="T338" s="41">
        <f>'Pályáztatási szakasz'!W338</f>
        <v>0</v>
      </c>
      <c r="U338" s="272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2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2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2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2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2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2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2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2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2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2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1"/>
      <c r="E339" s="388" t="str">
        <f>'Pályáztatási szakasz'!E339:F339</f>
        <v>Költségelem megnevezés…</v>
      </c>
      <c r="F339" s="388"/>
      <c r="G339" s="273">
        <f>'Pályáztatási szakasz'!G339</f>
        <v>0</v>
      </c>
      <c r="H339" s="274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3">
        <f t="shared" si="1758"/>
        <v>0</v>
      </c>
      <c r="T339" s="41">
        <f>'Pályáztatási szakasz'!W339</f>
        <v>0</v>
      </c>
      <c r="U339" s="272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2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2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2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2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2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2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2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2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2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2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1"/>
      <c r="E340" s="388" t="str">
        <f>'Pályáztatási szakasz'!E340:F340</f>
        <v>Költségelem megnevezés…</v>
      </c>
      <c r="F340" s="388"/>
      <c r="G340" s="273">
        <f>'Pályáztatási szakasz'!G340</f>
        <v>0</v>
      </c>
      <c r="H340" s="274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3">
        <f t="shared" si="1758"/>
        <v>0</v>
      </c>
      <c r="T340" s="41">
        <f>'Pályáztatási szakasz'!W340</f>
        <v>0</v>
      </c>
      <c r="U340" s="272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2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2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2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2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2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2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2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2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2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2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1"/>
      <c r="E341" s="388" t="str">
        <f>'Pályáztatási szakasz'!E341:F341</f>
        <v>Költségelem megnevezés…</v>
      </c>
      <c r="F341" s="388"/>
      <c r="G341" s="273">
        <f>'Pályáztatási szakasz'!G341</f>
        <v>0</v>
      </c>
      <c r="H341" s="274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3">
        <f t="shared" si="1758"/>
        <v>0</v>
      </c>
      <c r="T341" s="41">
        <f>'Pályáztatási szakasz'!W341</f>
        <v>0</v>
      </c>
      <c r="U341" s="272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2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2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2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2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2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2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2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2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2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2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1"/>
      <c r="E342" s="388" t="str">
        <f>'Pályáztatási szakasz'!E342:F342</f>
        <v>Költségelem megnevezés…</v>
      </c>
      <c r="F342" s="388"/>
      <c r="G342" s="273">
        <f>'Pályáztatási szakasz'!G342</f>
        <v>0</v>
      </c>
      <c r="H342" s="274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3">
        <f t="shared" si="1758"/>
        <v>0</v>
      </c>
      <c r="T342" s="41">
        <f>'Pályáztatási szakasz'!W342</f>
        <v>0</v>
      </c>
      <c r="U342" s="272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2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2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2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2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2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2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2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2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2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2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1"/>
      <c r="E343" s="388" t="str">
        <f>'Pályáztatási szakasz'!E343:F343</f>
        <v>Költségelem megnevezés…</v>
      </c>
      <c r="F343" s="388"/>
      <c r="G343" s="273">
        <f>'Pályáztatási szakasz'!G343</f>
        <v>0</v>
      </c>
      <c r="H343" s="274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3">
        <f t="shared" si="1758"/>
        <v>0</v>
      </c>
      <c r="T343" s="41">
        <f>'Pályáztatási szakasz'!W343</f>
        <v>0</v>
      </c>
      <c r="U343" s="272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2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2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2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2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2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2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2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2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2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2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1"/>
      <c r="E344" s="388" t="str">
        <f>'Pályáztatási szakasz'!E344:F344</f>
        <v>Költségelem megnevezés…</v>
      </c>
      <c r="F344" s="388"/>
      <c r="G344" s="273">
        <f>'Pályáztatási szakasz'!G344</f>
        <v>0</v>
      </c>
      <c r="H344" s="274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3">
        <f t="shared" si="1758"/>
        <v>0</v>
      </c>
      <c r="T344" s="41">
        <f>'Pályáztatási szakasz'!W344</f>
        <v>0</v>
      </c>
      <c r="U344" s="272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2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2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2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2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2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2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2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2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2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2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1"/>
      <c r="E345" s="388" t="str">
        <f>'Pályáztatási szakasz'!E345:F345</f>
        <v>Költségelem megnevezés…</v>
      </c>
      <c r="F345" s="388"/>
      <c r="G345" s="273">
        <f>'Pályáztatási szakasz'!G345</f>
        <v>0</v>
      </c>
      <c r="H345" s="274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3">
        <f t="shared" si="1758"/>
        <v>0</v>
      </c>
      <c r="T345" s="41">
        <f>'Pályáztatási szakasz'!W345</f>
        <v>0</v>
      </c>
      <c r="U345" s="272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2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2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2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2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2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2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2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2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2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2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89" t="s">
        <v>19</v>
      </c>
      <c r="E346" s="390"/>
      <c r="F346" s="391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2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2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2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2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2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2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2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2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2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2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2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4"/>
      <c r="E347" s="388" t="str">
        <f>'Pályáztatási szakasz'!E347:F347</f>
        <v>Költségelem megnevezés…</v>
      </c>
      <c r="F347" s="388"/>
      <c r="G347" s="273">
        <f>'Pályáztatási szakasz'!G347</f>
        <v>0</v>
      </c>
      <c r="H347" s="274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3">
        <f>L347-Q347</f>
        <v>0</v>
      </c>
      <c r="T347" s="41">
        <f>'Pályáztatási szakasz'!W347</f>
        <v>0</v>
      </c>
      <c r="U347" s="272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2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2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2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2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2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2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2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2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2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2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4"/>
      <c r="E348" s="388" t="str">
        <f>'Pályáztatási szakasz'!E348:F348</f>
        <v>Költségelem megnevezés…</v>
      </c>
      <c r="F348" s="388"/>
      <c r="G348" s="273">
        <f>'Pályáztatási szakasz'!G348</f>
        <v>0</v>
      </c>
      <c r="H348" s="274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3">
        <f t="shared" ref="S348:S366" si="1867">L348-Q348</f>
        <v>0</v>
      </c>
      <c r="T348" s="41">
        <f>'Pályáztatási szakasz'!W348</f>
        <v>0</v>
      </c>
      <c r="U348" s="272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2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2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2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2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2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2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2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2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2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2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4"/>
      <c r="E349" s="388" t="str">
        <f>'Pályáztatási szakasz'!E349:F349</f>
        <v>Költségelem megnevezés…</v>
      </c>
      <c r="F349" s="388"/>
      <c r="G349" s="273">
        <f>'Pályáztatási szakasz'!G349</f>
        <v>0</v>
      </c>
      <c r="H349" s="274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3">
        <f t="shared" si="1867"/>
        <v>0</v>
      </c>
      <c r="T349" s="41">
        <f>'Pályáztatási szakasz'!W349</f>
        <v>0</v>
      </c>
      <c r="U349" s="272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2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2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2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2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2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2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2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2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2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2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4"/>
      <c r="E350" s="388" t="str">
        <f>'Pályáztatási szakasz'!E350:F350</f>
        <v>Költségelem megnevezés…</v>
      </c>
      <c r="F350" s="388"/>
      <c r="G350" s="273">
        <f>'Pályáztatási szakasz'!G350</f>
        <v>0</v>
      </c>
      <c r="H350" s="274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3">
        <f t="shared" si="1867"/>
        <v>0</v>
      </c>
      <c r="T350" s="41">
        <f>'Pályáztatási szakasz'!W350</f>
        <v>0</v>
      </c>
      <c r="U350" s="272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2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2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2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2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2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2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2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2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2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2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4"/>
      <c r="E351" s="388" t="str">
        <f>'Pályáztatási szakasz'!E351:F351</f>
        <v>Költségelem megnevezés…</v>
      </c>
      <c r="F351" s="388"/>
      <c r="G351" s="273">
        <f>'Pályáztatási szakasz'!G351</f>
        <v>0</v>
      </c>
      <c r="H351" s="274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3">
        <f t="shared" si="1867"/>
        <v>0</v>
      </c>
      <c r="T351" s="41">
        <f>'Pályáztatási szakasz'!W351</f>
        <v>0</v>
      </c>
      <c r="U351" s="272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2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2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2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2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2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2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2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2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2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2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4"/>
      <c r="E352" s="388" t="str">
        <f>'Pályáztatási szakasz'!E352:F352</f>
        <v>Költségelem megnevezés…</v>
      </c>
      <c r="F352" s="388"/>
      <c r="G352" s="273">
        <f>'Pályáztatási szakasz'!G352</f>
        <v>0</v>
      </c>
      <c r="H352" s="274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3">
        <f t="shared" si="1867"/>
        <v>0</v>
      </c>
      <c r="T352" s="41">
        <f>'Pályáztatási szakasz'!W352</f>
        <v>0</v>
      </c>
      <c r="U352" s="272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2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2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2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2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2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2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2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2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2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2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4"/>
      <c r="E353" s="388" t="str">
        <f>'Pályáztatási szakasz'!E353:F353</f>
        <v>Költségelem megnevezés…</v>
      </c>
      <c r="F353" s="388"/>
      <c r="G353" s="273">
        <f>'Pályáztatási szakasz'!G353</f>
        <v>0</v>
      </c>
      <c r="H353" s="274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3">
        <f t="shared" si="1867"/>
        <v>0</v>
      </c>
      <c r="T353" s="41">
        <f>'Pályáztatási szakasz'!W353</f>
        <v>0</v>
      </c>
      <c r="U353" s="272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2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2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2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2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2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2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2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2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2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2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4"/>
      <c r="E354" s="388" t="str">
        <f>'Pályáztatási szakasz'!E354:F354</f>
        <v>Költségelem megnevezés…</v>
      </c>
      <c r="F354" s="388"/>
      <c r="G354" s="273">
        <f>'Pályáztatási szakasz'!G354</f>
        <v>0</v>
      </c>
      <c r="H354" s="274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3">
        <f t="shared" si="1867"/>
        <v>0</v>
      </c>
      <c r="T354" s="41">
        <f>'Pályáztatási szakasz'!W354</f>
        <v>0</v>
      </c>
      <c r="U354" s="272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2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2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2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2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2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2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2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2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2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2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4"/>
      <c r="E355" s="388" t="str">
        <f>'Pályáztatási szakasz'!E355:F355</f>
        <v>Költségelem megnevezés…</v>
      </c>
      <c r="F355" s="388"/>
      <c r="G355" s="273">
        <f>'Pályáztatási szakasz'!G355</f>
        <v>0</v>
      </c>
      <c r="H355" s="274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3">
        <f t="shared" si="1867"/>
        <v>0</v>
      </c>
      <c r="T355" s="41">
        <f>'Pályáztatási szakasz'!W355</f>
        <v>0</v>
      </c>
      <c r="U355" s="272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2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2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2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2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2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2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2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2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2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2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4"/>
      <c r="E356" s="388" t="str">
        <f>'Pályáztatási szakasz'!E356:F356</f>
        <v>Költségelem megnevezés…</v>
      </c>
      <c r="F356" s="388"/>
      <c r="G356" s="273">
        <f>'Pályáztatási szakasz'!G356</f>
        <v>0</v>
      </c>
      <c r="H356" s="274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3">
        <f t="shared" si="1867"/>
        <v>0</v>
      </c>
      <c r="T356" s="41">
        <f>'Pályáztatási szakasz'!W356</f>
        <v>0</v>
      </c>
      <c r="U356" s="272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2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2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2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2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2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2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2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2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2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2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4"/>
      <c r="E357" s="388" t="str">
        <f>'Pályáztatási szakasz'!E357:F357</f>
        <v>Költségelem megnevezés…</v>
      </c>
      <c r="F357" s="388"/>
      <c r="G357" s="273">
        <f>'Pályáztatási szakasz'!G357</f>
        <v>0</v>
      </c>
      <c r="H357" s="274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3">
        <f t="shared" si="1867"/>
        <v>0</v>
      </c>
      <c r="T357" s="41">
        <f>'Pályáztatási szakasz'!W357</f>
        <v>0</v>
      </c>
      <c r="U357" s="272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2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2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2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2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2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2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2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2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2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2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4"/>
      <c r="E358" s="388" t="str">
        <f>'Pályáztatási szakasz'!E358:F358</f>
        <v>Költségelem megnevezés…</v>
      </c>
      <c r="F358" s="388"/>
      <c r="G358" s="273">
        <f>'Pályáztatási szakasz'!G358</f>
        <v>0</v>
      </c>
      <c r="H358" s="274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3">
        <f t="shared" si="1867"/>
        <v>0</v>
      </c>
      <c r="T358" s="41">
        <f>'Pályáztatási szakasz'!W358</f>
        <v>0</v>
      </c>
      <c r="U358" s="272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2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2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2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2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2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2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2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2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2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2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4"/>
      <c r="E359" s="388" t="str">
        <f>'Pályáztatási szakasz'!E359:F359</f>
        <v>Költségelem megnevezés…</v>
      </c>
      <c r="F359" s="388"/>
      <c r="G359" s="273">
        <f>'Pályáztatási szakasz'!G359</f>
        <v>0</v>
      </c>
      <c r="H359" s="274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3">
        <f t="shared" si="1867"/>
        <v>0</v>
      </c>
      <c r="T359" s="41">
        <f>'Pályáztatási szakasz'!W359</f>
        <v>0</v>
      </c>
      <c r="U359" s="272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2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2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2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2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2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2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2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2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2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2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4"/>
      <c r="E360" s="388" t="str">
        <f>'Pályáztatási szakasz'!E360:F360</f>
        <v>Költségelem megnevezés…</v>
      </c>
      <c r="F360" s="388"/>
      <c r="G360" s="273">
        <f>'Pályáztatási szakasz'!G360</f>
        <v>0</v>
      </c>
      <c r="H360" s="274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3">
        <f t="shared" si="1867"/>
        <v>0</v>
      </c>
      <c r="T360" s="41">
        <f>'Pályáztatási szakasz'!W360</f>
        <v>0</v>
      </c>
      <c r="U360" s="272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2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2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2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2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2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2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2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2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2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2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4"/>
      <c r="E361" s="388" t="str">
        <f>'Pályáztatási szakasz'!E361:F361</f>
        <v>Költségelem megnevezés…</v>
      </c>
      <c r="F361" s="388"/>
      <c r="G361" s="273">
        <f>'Pályáztatási szakasz'!G361</f>
        <v>0</v>
      </c>
      <c r="H361" s="274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3">
        <f t="shared" si="1867"/>
        <v>0</v>
      </c>
      <c r="T361" s="41">
        <f>'Pályáztatási szakasz'!W361</f>
        <v>0</v>
      </c>
      <c r="U361" s="272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2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2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2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2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2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2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2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2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2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2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4"/>
      <c r="E362" s="388" t="str">
        <f>'Pályáztatási szakasz'!E362:F362</f>
        <v>Költségelem megnevezés…</v>
      </c>
      <c r="F362" s="388"/>
      <c r="G362" s="273">
        <f>'Pályáztatási szakasz'!G362</f>
        <v>0</v>
      </c>
      <c r="H362" s="274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3">
        <f t="shared" si="1867"/>
        <v>0</v>
      </c>
      <c r="T362" s="41">
        <f>'Pályáztatási szakasz'!W362</f>
        <v>0</v>
      </c>
      <c r="U362" s="272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2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2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2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2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2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2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2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2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2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2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4"/>
      <c r="E363" s="388" t="str">
        <f>'Pályáztatási szakasz'!E363:F363</f>
        <v>Költségelem megnevezés…</v>
      </c>
      <c r="F363" s="388"/>
      <c r="G363" s="273">
        <f>'Pályáztatási szakasz'!G363</f>
        <v>0</v>
      </c>
      <c r="H363" s="274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3">
        <f t="shared" si="1867"/>
        <v>0</v>
      </c>
      <c r="T363" s="41">
        <f>'Pályáztatási szakasz'!W363</f>
        <v>0</v>
      </c>
      <c r="U363" s="272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2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2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2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2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2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2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2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2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2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2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4"/>
      <c r="E364" s="388" t="str">
        <f>'Pályáztatási szakasz'!E364:F364</f>
        <v>Költségelem megnevezés…</v>
      </c>
      <c r="F364" s="388"/>
      <c r="G364" s="273">
        <f>'Pályáztatási szakasz'!G364</f>
        <v>0</v>
      </c>
      <c r="H364" s="274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3">
        <f t="shared" si="1867"/>
        <v>0</v>
      </c>
      <c r="T364" s="41">
        <f>'Pályáztatási szakasz'!W364</f>
        <v>0</v>
      </c>
      <c r="U364" s="272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2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2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2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2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2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2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2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2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2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2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4"/>
      <c r="E365" s="388" t="str">
        <f>'Pályáztatási szakasz'!E365:F365</f>
        <v>Költségelem megnevezés…</v>
      </c>
      <c r="F365" s="388"/>
      <c r="G365" s="273">
        <f>'Pályáztatási szakasz'!G365</f>
        <v>0</v>
      </c>
      <c r="H365" s="274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3">
        <f t="shared" si="1867"/>
        <v>0</v>
      </c>
      <c r="T365" s="41">
        <f>'Pályáztatási szakasz'!W365</f>
        <v>0</v>
      </c>
      <c r="U365" s="272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2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2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2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2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2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2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2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2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2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2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4"/>
      <c r="E366" s="388" t="str">
        <f>'Pályáztatási szakasz'!E366:F366</f>
        <v>Költségelem megnevezés…</v>
      </c>
      <c r="F366" s="388"/>
      <c r="G366" s="273">
        <f>'Pályáztatási szakasz'!G366</f>
        <v>0</v>
      </c>
      <c r="H366" s="274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3">
        <f t="shared" si="1867"/>
        <v>0</v>
      </c>
      <c r="T366" s="41">
        <f>'Pályáztatási szakasz'!W366</f>
        <v>0</v>
      </c>
      <c r="U366" s="272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2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2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2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2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2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2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2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2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2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2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92" t="s">
        <v>20</v>
      </c>
      <c r="D367" s="393"/>
      <c r="E367" s="393"/>
      <c r="F367" s="394"/>
      <c r="G367" s="120"/>
      <c r="H367" s="275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2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2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2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2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2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2"/>
      <c r="CN367" s="149"/>
      <c r="CO367" s="1"/>
      <c r="CP367" s="3">
        <f>CP368+CP389</f>
        <v>0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2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2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2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2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2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27" t="s">
        <v>21</v>
      </c>
      <c r="E368" s="328"/>
      <c r="F368" s="329"/>
      <c r="G368" s="131"/>
      <c r="H368" s="132"/>
      <c r="I368" s="5">
        <f>I369+I372</f>
        <v>0</v>
      </c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2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2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2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2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2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2"/>
      <c r="CN368" s="137"/>
      <c r="CO368" s="5"/>
      <c r="CP368" s="6">
        <f>CR368+CT368</f>
        <v>0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2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2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2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2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2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3"/>
      <c r="E369" s="388" t="str">
        <f>'Pályáztatási szakasz'!E369:F369</f>
        <v>Költségelem megnevezés…</v>
      </c>
      <c r="F369" s="388"/>
      <c r="G369" s="273">
        <f>'Pályáztatási szakasz'!G369</f>
        <v>0</v>
      </c>
      <c r="H369" s="274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3">
        <f>L369-Q369</f>
        <v>0</v>
      </c>
      <c r="T369" s="41">
        <f>'Pályáztatási szakasz'!W369</f>
        <v>0</v>
      </c>
      <c r="U369" s="272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2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2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2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2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2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2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2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2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2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2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3"/>
      <c r="E370" s="388" t="str">
        <f>'Pályáztatási szakasz'!E370:F370</f>
        <v>Költségelem megnevezés…</v>
      </c>
      <c r="F370" s="388"/>
      <c r="G370" s="273">
        <f>'Pályáztatási szakasz'!G370</f>
        <v>0</v>
      </c>
      <c r="H370" s="274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3">
        <f t="shared" ref="S370:S388" si="1996">L370-Q370</f>
        <v>0</v>
      </c>
      <c r="T370" s="41">
        <f>'Pályáztatási szakasz'!W370</f>
        <v>0</v>
      </c>
      <c r="U370" s="272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2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2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2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2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2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2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2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2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2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2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3"/>
      <c r="E371" s="388" t="str">
        <f>'Pályáztatási szakasz'!E371:F371</f>
        <v>Költségelem megnevezés…</v>
      </c>
      <c r="F371" s="388"/>
      <c r="G371" s="273">
        <f>'Pályáztatási szakasz'!G371</f>
        <v>0</v>
      </c>
      <c r="H371" s="274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3">
        <f t="shared" si="1996"/>
        <v>0</v>
      </c>
      <c r="T371" s="41">
        <f>'Pályáztatási szakasz'!W371</f>
        <v>0</v>
      </c>
      <c r="U371" s="272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2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2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2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2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2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2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2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2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2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2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3"/>
      <c r="E372" s="388" t="str">
        <f>'Pályáztatási szakasz'!E372:F372</f>
        <v>Költségelem megnevezés…</v>
      </c>
      <c r="F372" s="388"/>
      <c r="G372" s="273">
        <f>'Pályáztatási szakasz'!G372</f>
        <v>0</v>
      </c>
      <c r="H372" s="274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3">
        <f t="shared" si="1996"/>
        <v>0</v>
      </c>
      <c r="T372" s="41">
        <f>'Pályáztatási szakasz'!W372</f>
        <v>0</v>
      </c>
      <c r="U372" s="272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2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2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2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2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2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2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2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2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2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2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3"/>
      <c r="E373" s="388" t="str">
        <f>'Pályáztatási szakasz'!E373:F373</f>
        <v>Költségelem megnevezés…</v>
      </c>
      <c r="F373" s="388"/>
      <c r="G373" s="273">
        <f>'Pályáztatási szakasz'!G373</f>
        <v>0</v>
      </c>
      <c r="H373" s="274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3">
        <f t="shared" si="1996"/>
        <v>0</v>
      </c>
      <c r="T373" s="41">
        <f>'Pályáztatási szakasz'!W373</f>
        <v>0</v>
      </c>
      <c r="U373" s="272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2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2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2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2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2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2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2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2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2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2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3"/>
      <c r="E374" s="388" t="str">
        <f>'Pályáztatási szakasz'!E374:F374</f>
        <v>Költségelem megnevezés…</v>
      </c>
      <c r="F374" s="388"/>
      <c r="G374" s="273">
        <f>'Pályáztatási szakasz'!G374</f>
        <v>0</v>
      </c>
      <c r="H374" s="274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3">
        <f t="shared" si="1996"/>
        <v>0</v>
      </c>
      <c r="T374" s="41">
        <f>'Pályáztatási szakasz'!W374</f>
        <v>0</v>
      </c>
      <c r="U374" s="272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2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2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2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2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2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2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2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2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2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2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3"/>
      <c r="E375" s="388" t="str">
        <f>'Pályáztatási szakasz'!E375:F375</f>
        <v>Költségelem megnevezés…</v>
      </c>
      <c r="F375" s="388"/>
      <c r="G375" s="273">
        <f>'Pályáztatási szakasz'!G375</f>
        <v>0</v>
      </c>
      <c r="H375" s="274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3">
        <f t="shared" si="1996"/>
        <v>0</v>
      </c>
      <c r="T375" s="41">
        <f>'Pályáztatási szakasz'!W375</f>
        <v>0</v>
      </c>
      <c r="U375" s="272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2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2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2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2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2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2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2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2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2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2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3"/>
      <c r="E376" s="388" t="str">
        <f>'Pályáztatási szakasz'!E376:F376</f>
        <v>Költségelem megnevezés…</v>
      </c>
      <c r="F376" s="388"/>
      <c r="G376" s="273">
        <f>'Pályáztatási szakasz'!G376</f>
        <v>0</v>
      </c>
      <c r="H376" s="274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3">
        <f t="shared" si="1996"/>
        <v>0</v>
      </c>
      <c r="T376" s="41">
        <f>'Pályáztatási szakasz'!W376</f>
        <v>0</v>
      </c>
      <c r="U376" s="272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2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2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2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2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2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2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2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2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2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2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3"/>
      <c r="E377" s="388" t="str">
        <f>'Pályáztatási szakasz'!E377:F377</f>
        <v>Költségelem megnevezés…</v>
      </c>
      <c r="F377" s="388"/>
      <c r="G377" s="273">
        <f>'Pályáztatási szakasz'!G377</f>
        <v>0</v>
      </c>
      <c r="H377" s="274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3">
        <f t="shared" si="1996"/>
        <v>0</v>
      </c>
      <c r="T377" s="41">
        <f>'Pályáztatási szakasz'!W377</f>
        <v>0</v>
      </c>
      <c r="U377" s="272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2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2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2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2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2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2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2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2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2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2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3"/>
      <c r="E378" s="388" t="str">
        <f>'Pályáztatási szakasz'!E378:F378</f>
        <v>Költségelem megnevezés…</v>
      </c>
      <c r="F378" s="388"/>
      <c r="G378" s="273">
        <f>'Pályáztatási szakasz'!G378</f>
        <v>0</v>
      </c>
      <c r="H378" s="274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3">
        <f t="shared" si="1996"/>
        <v>0</v>
      </c>
      <c r="T378" s="41">
        <f>'Pályáztatási szakasz'!W378</f>
        <v>0</v>
      </c>
      <c r="U378" s="272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2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2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2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2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2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2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2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2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2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2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3"/>
      <c r="E379" s="388" t="str">
        <f>'Pályáztatási szakasz'!E379:F379</f>
        <v>Költségelem megnevezés…</v>
      </c>
      <c r="F379" s="388"/>
      <c r="G379" s="273">
        <f>'Pályáztatási szakasz'!G379</f>
        <v>0</v>
      </c>
      <c r="H379" s="274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3">
        <f t="shared" si="1996"/>
        <v>0</v>
      </c>
      <c r="T379" s="41">
        <f>'Pályáztatási szakasz'!W379</f>
        <v>0</v>
      </c>
      <c r="U379" s="272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2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2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2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2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2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2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2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2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2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2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3"/>
      <c r="E380" s="388" t="str">
        <f>'Pályáztatási szakasz'!E380:F380</f>
        <v>Költségelem megnevezés…</v>
      </c>
      <c r="F380" s="388"/>
      <c r="G380" s="273">
        <f>'Pályáztatási szakasz'!G380</f>
        <v>0</v>
      </c>
      <c r="H380" s="274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3">
        <f t="shared" si="1996"/>
        <v>0</v>
      </c>
      <c r="T380" s="41">
        <f>'Pályáztatási szakasz'!W380</f>
        <v>0</v>
      </c>
      <c r="U380" s="272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2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2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2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2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2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2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2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2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2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2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3"/>
      <c r="E381" s="388" t="str">
        <f>'Pályáztatási szakasz'!E381:F381</f>
        <v>Költségelem megnevezés…</v>
      </c>
      <c r="F381" s="388"/>
      <c r="G381" s="273">
        <f>'Pályáztatási szakasz'!G381</f>
        <v>0</v>
      </c>
      <c r="H381" s="274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3">
        <f t="shared" si="1996"/>
        <v>0</v>
      </c>
      <c r="T381" s="41">
        <f>'Pályáztatási szakasz'!W381</f>
        <v>0</v>
      </c>
      <c r="U381" s="272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2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2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2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2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2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2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2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2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2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2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3"/>
      <c r="E382" s="388" t="str">
        <f>'Pályáztatási szakasz'!E382:F382</f>
        <v>Költségelem megnevezés…</v>
      </c>
      <c r="F382" s="388"/>
      <c r="G382" s="273">
        <f>'Pályáztatási szakasz'!G382</f>
        <v>0</v>
      </c>
      <c r="H382" s="274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3">
        <f t="shared" si="1996"/>
        <v>0</v>
      </c>
      <c r="T382" s="41">
        <f>'Pályáztatási szakasz'!W382</f>
        <v>0</v>
      </c>
      <c r="U382" s="272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2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2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2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2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2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2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2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2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2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2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3"/>
      <c r="E383" s="388" t="str">
        <f>'Pályáztatási szakasz'!E383:F383</f>
        <v>Költségelem megnevezés…</v>
      </c>
      <c r="F383" s="388"/>
      <c r="G383" s="273">
        <f>'Pályáztatási szakasz'!G383</f>
        <v>0</v>
      </c>
      <c r="H383" s="274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3">
        <f t="shared" si="1996"/>
        <v>0</v>
      </c>
      <c r="T383" s="41">
        <f>'Pályáztatási szakasz'!W383</f>
        <v>0</v>
      </c>
      <c r="U383" s="272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2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2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2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2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2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2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2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2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2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2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3"/>
      <c r="E384" s="388" t="str">
        <f>'Pályáztatási szakasz'!E384:F384</f>
        <v>Költségelem megnevezés…</v>
      </c>
      <c r="F384" s="388"/>
      <c r="G384" s="273">
        <f>'Pályáztatási szakasz'!G384</f>
        <v>0</v>
      </c>
      <c r="H384" s="274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3">
        <f t="shared" si="1996"/>
        <v>0</v>
      </c>
      <c r="T384" s="41">
        <f>'Pályáztatási szakasz'!W384</f>
        <v>0</v>
      </c>
      <c r="U384" s="272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2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2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2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2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2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2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2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2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2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2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3"/>
      <c r="E385" s="388" t="str">
        <f>'Pályáztatási szakasz'!E385:F385</f>
        <v>Költségelem megnevezés…</v>
      </c>
      <c r="F385" s="388"/>
      <c r="G385" s="273">
        <f>'Pályáztatási szakasz'!G385</f>
        <v>0</v>
      </c>
      <c r="H385" s="274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3">
        <f t="shared" si="1996"/>
        <v>0</v>
      </c>
      <c r="T385" s="41">
        <f>'Pályáztatási szakasz'!W385</f>
        <v>0</v>
      </c>
      <c r="U385" s="272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2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2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2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2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2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2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2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2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2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2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3"/>
      <c r="E386" s="388" t="str">
        <f>'Pályáztatási szakasz'!E386:F386</f>
        <v>Költségelem megnevezés…</v>
      </c>
      <c r="F386" s="388"/>
      <c r="G386" s="273">
        <f>'Pályáztatási szakasz'!G386</f>
        <v>0</v>
      </c>
      <c r="H386" s="274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3">
        <f t="shared" si="1996"/>
        <v>0</v>
      </c>
      <c r="T386" s="41">
        <f>'Pályáztatási szakasz'!W386</f>
        <v>0</v>
      </c>
      <c r="U386" s="272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2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2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2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2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2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2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2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2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2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2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3"/>
      <c r="E387" s="388" t="str">
        <f>'Pályáztatási szakasz'!E387:F387</f>
        <v>Költségelem megnevezés…</v>
      </c>
      <c r="F387" s="388"/>
      <c r="G387" s="273">
        <f>'Pályáztatási szakasz'!G387</f>
        <v>0</v>
      </c>
      <c r="H387" s="274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3">
        <f t="shared" si="1996"/>
        <v>0</v>
      </c>
      <c r="T387" s="41">
        <f>'Pályáztatási szakasz'!W387</f>
        <v>0</v>
      </c>
      <c r="U387" s="272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2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2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2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2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2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2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2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2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2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2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3"/>
      <c r="E388" s="388" t="str">
        <f>'Pályáztatási szakasz'!E388:F388</f>
        <v>Költségelem megnevezés…</v>
      </c>
      <c r="F388" s="388"/>
      <c r="G388" s="273">
        <f>'Pályáztatási szakasz'!G388</f>
        <v>0</v>
      </c>
      <c r="H388" s="274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3">
        <f t="shared" si="1996"/>
        <v>0</v>
      </c>
      <c r="T388" s="41">
        <f>'Pályáztatási szakasz'!W388</f>
        <v>0</v>
      </c>
      <c r="U388" s="272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2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2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2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2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2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2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2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2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2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2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27" t="s">
        <v>22</v>
      </c>
      <c r="E389" s="328"/>
      <c r="F389" s="329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2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2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2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2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2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2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2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2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2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2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2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88" t="str">
        <f>'Pályáztatási szakasz'!E390:F390</f>
        <v>Költségelem megnevezés…</v>
      </c>
      <c r="F390" s="388"/>
      <c r="G390" s="273">
        <f>'Pályáztatási szakasz'!G390</f>
        <v>0</v>
      </c>
      <c r="H390" s="274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3">
        <f>L390-Q390</f>
        <v>0</v>
      </c>
      <c r="T390" s="41">
        <f>'Pályáztatási szakasz'!W390</f>
        <v>0</v>
      </c>
      <c r="U390" s="272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2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2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2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2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2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2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2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2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2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2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88" t="str">
        <f>'Pályáztatási szakasz'!E391:F391</f>
        <v>Költségelem megnevezés…</v>
      </c>
      <c r="F391" s="388"/>
      <c r="G391" s="273">
        <f>'Pályáztatási szakasz'!G391</f>
        <v>0</v>
      </c>
      <c r="H391" s="274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3">
        <f t="shared" ref="S391:S409" si="2113">L391-Q391</f>
        <v>0</v>
      </c>
      <c r="T391" s="41">
        <f>'Pályáztatási szakasz'!W391</f>
        <v>0</v>
      </c>
      <c r="U391" s="272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2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2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2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2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2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2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2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2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2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2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88" t="str">
        <f>'Pályáztatási szakasz'!E392:F392</f>
        <v>Költségelem megnevezés…</v>
      </c>
      <c r="F392" s="388"/>
      <c r="G392" s="273">
        <f>'Pályáztatási szakasz'!G392</f>
        <v>0</v>
      </c>
      <c r="H392" s="274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3">
        <f t="shared" si="2113"/>
        <v>0</v>
      </c>
      <c r="T392" s="41">
        <f>'Pályáztatási szakasz'!W392</f>
        <v>0</v>
      </c>
      <c r="U392" s="272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2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2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2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2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2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2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2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2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2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2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88" t="str">
        <f>'Pályáztatási szakasz'!E393:F393</f>
        <v>Költségelem megnevezés…</v>
      </c>
      <c r="F393" s="388"/>
      <c r="G393" s="273">
        <f>'Pályáztatási szakasz'!G393</f>
        <v>0</v>
      </c>
      <c r="H393" s="274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3">
        <f t="shared" si="2113"/>
        <v>0</v>
      </c>
      <c r="T393" s="41">
        <f>'Pályáztatási szakasz'!W393</f>
        <v>0</v>
      </c>
      <c r="U393" s="272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2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2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2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2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2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2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2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2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2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2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88" t="str">
        <f>'Pályáztatási szakasz'!E394:F394</f>
        <v>Költségelem megnevezés…</v>
      </c>
      <c r="F394" s="388"/>
      <c r="G394" s="273">
        <f>'Pályáztatási szakasz'!G394</f>
        <v>0</v>
      </c>
      <c r="H394" s="274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3">
        <f t="shared" si="2113"/>
        <v>0</v>
      </c>
      <c r="T394" s="41">
        <f>'Pályáztatási szakasz'!W394</f>
        <v>0</v>
      </c>
      <c r="U394" s="272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2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2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2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2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2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2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2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2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2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2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88" t="str">
        <f>'Pályáztatási szakasz'!E395:F395</f>
        <v>Költségelem megnevezés…</v>
      </c>
      <c r="F395" s="388"/>
      <c r="G395" s="273">
        <f>'Pályáztatási szakasz'!G395</f>
        <v>0</v>
      </c>
      <c r="H395" s="274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3">
        <f t="shared" si="2113"/>
        <v>0</v>
      </c>
      <c r="T395" s="41">
        <f>'Pályáztatási szakasz'!W395</f>
        <v>0</v>
      </c>
      <c r="U395" s="272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2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2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2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2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2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2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2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2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2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2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88" t="str">
        <f>'Pályáztatási szakasz'!E396:F396</f>
        <v>Költségelem megnevezés…</v>
      </c>
      <c r="F396" s="388"/>
      <c r="G396" s="273">
        <f>'Pályáztatási szakasz'!G396</f>
        <v>0</v>
      </c>
      <c r="H396" s="274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3">
        <f t="shared" si="2113"/>
        <v>0</v>
      </c>
      <c r="T396" s="41">
        <f>'Pályáztatási szakasz'!W396</f>
        <v>0</v>
      </c>
      <c r="U396" s="272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2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2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2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2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2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2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2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2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2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2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88" t="str">
        <f>'Pályáztatási szakasz'!E397:F397</f>
        <v>Költségelem megnevezés…</v>
      </c>
      <c r="F397" s="388"/>
      <c r="G397" s="273">
        <f>'Pályáztatási szakasz'!G397</f>
        <v>0</v>
      </c>
      <c r="H397" s="274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3">
        <f t="shared" si="2113"/>
        <v>0</v>
      </c>
      <c r="T397" s="41">
        <f>'Pályáztatási szakasz'!W397</f>
        <v>0</v>
      </c>
      <c r="U397" s="272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2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2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2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2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2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2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2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2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2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2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88" t="str">
        <f>'Pályáztatási szakasz'!E398:F398</f>
        <v>Költségelem megnevezés…</v>
      </c>
      <c r="F398" s="388"/>
      <c r="G398" s="273">
        <f>'Pályáztatási szakasz'!G398</f>
        <v>0</v>
      </c>
      <c r="H398" s="274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3">
        <f t="shared" si="2113"/>
        <v>0</v>
      </c>
      <c r="T398" s="41">
        <f>'Pályáztatási szakasz'!W398</f>
        <v>0</v>
      </c>
      <c r="U398" s="272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2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2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2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2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2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2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2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2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2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2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88" t="str">
        <f>'Pályáztatási szakasz'!E399:F399</f>
        <v>Költségelem megnevezés…</v>
      </c>
      <c r="F399" s="388"/>
      <c r="G399" s="273">
        <f>'Pályáztatási szakasz'!G399</f>
        <v>0</v>
      </c>
      <c r="H399" s="274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3">
        <f t="shared" si="2113"/>
        <v>0</v>
      </c>
      <c r="T399" s="41">
        <f>'Pályáztatási szakasz'!W399</f>
        <v>0</v>
      </c>
      <c r="U399" s="272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2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2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2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2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2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2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2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2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2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2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88" t="str">
        <f>'Pályáztatási szakasz'!E400:F400</f>
        <v>Költségelem megnevezés…</v>
      </c>
      <c r="F400" s="388"/>
      <c r="G400" s="273">
        <f>'Pályáztatási szakasz'!G400</f>
        <v>0</v>
      </c>
      <c r="H400" s="274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3">
        <f t="shared" si="2113"/>
        <v>0</v>
      </c>
      <c r="T400" s="41">
        <f>'Pályáztatási szakasz'!W400</f>
        <v>0</v>
      </c>
      <c r="U400" s="272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2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2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2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2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2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2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2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2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2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2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88" t="str">
        <f>'Pályáztatási szakasz'!E401:F401</f>
        <v>Költségelem megnevezés…</v>
      </c>
      <c r="F401" s="388"/>
      <c r="G401" s="273">
        <f>'Pályáztatási szakasz'!G401</f>
        <v>0</v>
      </c>
      <c r="H401" s="274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3">
        <f t="shared" si="2113"/>
        <v>0</v>
      </c>
      <c r="T401" s="41">
        <f>'Pályáztatási szakasz'!W401</f>
        <v>0</v>
      </c>
      <c r="U401" s="272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2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2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2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2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2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2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2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2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2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2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88" t="str">
        <f>'Pályáztatási szakasz'!E402:F402</f>
        <v>Költségelem megnevezés…</v>
      </c>
      <c r="F402" s="388"/>
      <c r="G402" s="273">
        <f>'Pályáztatási szakasz'!G402</f>
        <v>0</v>
      </c>
      <c r="H402" s="274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3">
        <f t="shared" si="2113"/>
        <v>0</v>
      </c>
      <c r="T402" s="41">
        <f>'Pályáztatási szakasz'!W402</f>
        <v>0</v>
      </c>
      <c r="U402" s="272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2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2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2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2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2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2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2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2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2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2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88" t="str">
        <f>'Pályáztatási szakasz'!E403:F403</f>
        <v>Költségelem megnevezés…</v>
      </c>
      <c r="F403" s="388"/>
      <c r="G403" s="273">
        <f>'Pályáztatási szakasz'!G403</f>
        <v>0</v>
      </c>
      <c r="H403" s="274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3">
        <f t="shared" si="2113"/>
        <v>0</v>
      </c>
      <c r="T403" s="41">
        <f>'Pályáztatási szakasz'!W403</f>
        <v>0</v>
      </c>
      <c r="U403" s="272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2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2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2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2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2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2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2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2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2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2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88" t="str">
        <f>'Pályáztatási szakasz'!E404:F404</f>
        <v>Költségelem megnevezés…</v>
      </c>
      <c r="F404" s="388"/>
      <c r="G404" s="273">
        <f>'Pályáztatási szakasz'!G404</f>
        <v>0</v>
      </c>
      <c r="H404" s="274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3">
        <f t="shared" si="2113"/>
        <v>0</v>
      </c>
      <c r="T404" s="41">
        <f>'Pályáztatási szakasz'!W404</f>
        <v>0</v>
      </c>
      <c r="U404" s="272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2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2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2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2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2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2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2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2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2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2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88" t="str">
        <f>'Pályáztatási szakasz'!E405:F405</f>
        <v>Költségelem megnevezés…</v>
      </c>
      <c r="F405" s="388"/>
      <c r="G405" s="273">
        <f>'Pályáztatási szakasz'!G405</f>
        <v>0</v>
      </c>
      <c r="H405" s="274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3">
        <f t="shared" si="2113"/>
        <v>0</v>
      </c>
      <c r="T405" s="41">
        <f>'Pályáztatási szakasz'!W405</f>
        <v>0</v>
      </c>
      <c r="U405" s="272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2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2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2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2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2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2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2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2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2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2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88" t="str">
        <f>'Pályáztatási szakasz'!E406:F406</f>
        <v>Költségelem megnevezés…</v>
      </c>
      <c r="F406" s="388"/>
      <c r="G406" s="273">
        <f>'Pályáztatási szakasz'!G406</f>
        <v>0</v>
      </c>
      <c r="H406" s="274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3">
        <f t="shared" si="2113"/>
        <v>0</v>
      </c>
      <c r="T406" s="41">
        <f>'Pályáztatási szakasz'!W406</f>
        <v>0</v>
      </c>
      <c r="U406" s="272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2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2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2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2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2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2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2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2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2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2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88" t="str">
        <f>'Pályáztatási szakasz'!E407:F407</f>
        <v>Költségelem megnevezés…</v>
      </c>
      <c r="F407" s="388"/>
      <c r="G407" s="273">
        <f>'Pályáztatási szakasz'!G407</f>
        <v>0</v>
      </c>
      <c r="H407" s="274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3">
        <f t="shared" si="2113"/>
        <v>0</v>
      </c>
      <c r="T407" s="41">
        <f>'Pályáztatási szakasz'!W407</f>
        <v>0</v>
      </c>
      <c r="U407" s="272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2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2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2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2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2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2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2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2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2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2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88" t="str">
        <f>'Pályáztatási szakasz'!E408:F408</f>
        <v>Költségelem megnevezés…</v>
      </c>
      <c r="F408" s="388"/>
      <c r="G408" s="273">
        <f>'Pályáztatási szakasz'!G408</f>
        <v>0</v>
      </c>
      <c r="H408" s="274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3">
        <f t="shared" si="2113"/>
        <v>0</v>
      </c>
      <c r="T408" s="41">
        <f>'Pályáztatási szakasz'!W408</f>
        <v>0</v>
      </c>
      <c r="U408" s="272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2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2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2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2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2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2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2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2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2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2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88" t="str">
        <f>'Pályáztatási szakasz'!E409:F409</f>
        <v>Költségelem megnevezés…</v>
      </c>
      <c r="F409" s="388"/>
      <c r="G409" s="273">
        <f>'Pályáztatási szakasz'!G409</f>
        <v>0</v>
      </c>
      <c r="H409" s="274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3">
        <f t="shared" si="2113"/>
        <v>0</v>
      </c>
      <c r="T409" s="41">
        <f>'Pályáztatási szakasz'!W409</f>
        <v>0</v>
      </c>
      <c r="U409" s="272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2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2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2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2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2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2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2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2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2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2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92" t="s">
        <v>23</v>
      </c>
      <c r="D410" s="393"/>
      <c r="E410" s="393"/>
      <c r="F410" s="394"/>
      <c r="G410" s="120"/>
      <c r="H410" s="275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2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2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2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2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2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2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2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2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2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2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2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4"/>
      <c r="D411" s="389" t="s">
        <v>24</v>
      </c>
      <c r="E411" s="390"/>
      <c r="F411" s="391"/>
      <c r="G411" s="131"/>
      <c r="H411" s="132"/>
      <c r="I411" s="5">
        <f>I412+I415</f>
        <v>0</v>
      </c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2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2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2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2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2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2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2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2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2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2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2"/>
      <c r="FO411" s="138" t="str">
        <f t="shared" si="2207"/>
        <v>E</v>
      </c>
    </row>
    <row r="412" spans="2:171" x14ac:dyDescent="0.25">
      <c r="B412" s="139" t="s">
        <v>91</v>
      </c>
      <c r="C412" s="284"/>
      <c r="D412" s="285"/>
      <c r="E412" s="388" t="str">
        <f>'Pályáztatási szakasz'!E412:F412</f>
        <v>Költségelem megnevezés…</v>
      </c>
      <c r="F412" s="388"/>
      <c r="G412" s="273">
        <f>'Pályáztatási szakasz'!G412</f>
        <v>0</v>
      </c>
      <c r="H412" s="274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3">
        <f>L412-Q412</f>
        <v>0</v>
      </c>
      <c r="T412" s="41">
        <f>'Pályáztatási szakasz'!W412</f>
        <v>0</v>
      </c>
      <c r="U412" s="272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2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2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2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2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2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2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2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2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2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2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4"/>
      <c r="D413" s="285"/>
      <c r="E413" s="388" t="str">
        <f>'Pályáztatási szakasz'!E413:F413</f>
        <v>Költségelem megnevezés…</v>
      </c>
      <c r="F413" s="388"/>
      <c r="G413" s="273">
        <f>'Pályáztatási szakasz'!G413</f>
        <v>0</v>
      </c>
      <c r="H413" s="274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3">
        <f t="shared" ref="S413:S431" si="2231">L413-Q413</f>
        <v>0</v>
      </c>
      <c r="T413" s="41">
        <f>'Pályáztatási szakasz'!W413</f>
        <v>0</v>
      </c>
      <c r="U413" s="272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2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2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2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2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2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2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2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2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2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2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4"/>
      <c r="D414" s="285"/>
      <c r="E414" s="388" t="str">
        <f>'Pályáztatási szakasz'!E414:F414</f>
        <v>Költségelem megnevezés…</v>
      </c>
      <c r="F414" s="388"/>
      <c r="G414" s="273">
        <f>'Pályáztatási szakasz'!G414</f>
        <v>0</v>
      </c>
      <c r="H414" s="274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3">
        <f t="shared" si="2231"/>
        <v>0</v>
      </c>
      <c r="T414" s="41">
        <f>'Pályáztatási szakasz'!W414</f>
        <v>0</v>
      </c>
      <c r="U414" s="272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2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2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2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2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2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2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2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2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2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2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4"/>
      <c r="D415" s="285"/>
      <c r="E415" s="388" t="str">
        <f>'Pályáztatási szakasz'!E415:F415</f>
        <v>Költségelem megnevezés…</v>
      </c>
      <c r="F415" s="388"/>
      <c r="G415" s="273">
        <f>'Pályáztatási szakasz'!G415</f>
        <v>0</v>
      </c>
      <c r="H415" s="274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3">
        <f t="shared" si="2231"/>
        <v>0</v>
      </c>
      <c r="T415" s="41">
        <f>'Pályáztatási szakasz'!W415</f>
        <v>0</v>
      </c>
      <c r="U415" s="272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2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2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2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2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2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2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2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2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2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2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4"/>
      <c r="D416" s="285"/>
      <c r="E416" s="388" t="str">
        <f>'Pályáztatási szakasz'!E416:F416</f>
        <v>Költségelem megnevezés…</v>
      </c>
      <c r="F416" s="388"/>
      <c r="G416" s="273">
        <f>'Pályáztatási szakasz'!G416</f>
        <v>0</v>
      </c>
      <c r="H416" s="274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3">
        <f t="shared" si="2231"/>
        <v>0</v>
      </c>
      <c r="T416" s="41">
        <f>'Pályáztatási szakasz'!W416</f>
        <v>0</v>
      </c>
      <c r="U416" s="272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2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2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2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2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2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2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2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2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2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2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4"/>
      <c r="D417" s="285"/>
      <c r="E417" s="388" t="str">
        <f>'Pályáztatási szakasz'!E417:F417</f>
        <v>Költségelem megnevezés…</v>
      </c>
      <c r="F417" s="388"/>
      <c r="G417" s="273">
        <f>'Pályáztatási szakasz'!G417</f>
        <v>0</v>
      </c>
      <c r="H417" s="274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3">
        <f t="shared" si="2231"/>
        <v>0</v>
      </c>
      <c r="T417" s="41">
        <f>'Pályáztatási szakasz'!W417</f>
        <v>0</v>
      </c>
      <c r="U417" s="272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2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2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2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2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2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2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2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2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2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2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4"/>
      <c r="D418" s="285"/>
      <c r="E418" s="388" t="str">
        <f>'Pályáztatási szakasz'!E418:F418</f>
        <v>Költségelem megnevezés…</v>
      </c>
      <c r="F418" s="388"/>
      <c r="G418" s="273">
        <f>'Pályáztatási szakasz'!G418</f>
        <v>0</v>
      </c>
      <c r="H418" s="274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3">
        <f t="shared" si="2231"/>
        <v>0</v>
      </c>
      <c r="T418" s="41">
        <f>'Pályáztatási szakasz'!W418</f>
        <v>0</v>
      </c>
      <c r="U418" s="272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2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2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2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2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2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2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2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2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2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2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4"/>
      <c r="D419" s="285"/>
      <c r="E419" s="388" t="str">
        <f>'Pályáztatási szakasz'!E419:F419</f>
        <v>Költségelem megnevezés…</v>
      </c>
      <c r="F419" s="388"/>
      <c r="G419" s="273">
        <f>'Pályáztatási szakasz'!G419</f>
        <v>0</v>
      </c>
      <c r="H419" s="274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3">
        <f t="shared" si="2231"/>
        <v>0</v>
      </c>
      <c r="T419" s="41">
        <f>'Pályáztatási szakasz'!W419</f>
        <v>0</v>
      </c>
      <c r="U419" s="272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2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2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2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2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2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2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2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2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2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2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4"/>
      <c r="D420" s="285"/>
      <c r="E420" s="388" t="str">
        <f>'Pályáztatási szakasz'!E420:F420</f>
        <v>Költségelem megnevezés…</v>
      </c>
      <c r="F420" s="388"/>
      <c r="G420" s="273">
        <f>'Pályáztatási szakasz'!G420</f>
        <v>0</v>
      </c>
      <c r="H420" s="274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3">
        <f t="shared" si="2231"/>
        <v>0</v>
      </c>
      <c r="T420" s="41">
        <f>'Pályáztatási szakasz'!W420</f>
        <v>0</v>
      </c>
      <c r="U420" s="272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2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2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2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2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2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2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2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2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2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2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4"/>
      <c r="D421" s="285"/>
      <c r="E421" s="388" t="str">
        <f>'Pályáztatási szakasz'!E421:F421</f>
        <v>Költségelem megnevezés…</v>
      </c>
      <c r="F421" s="388"/>
      <c r="G421" s="273">
        <f>'Pályáztatási szakasz'!G421</f>
        <v>0</v>
      </c>
      <c r="H421" s="274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3">
        <f t="shared" si="2231"/>
        <v>0</v>
      </c>
      <c r="T421" s="41">
        <f>'Pályáztatási szakasz'!W421</f>
        <v>0</v>
      </c>
      <c r="U421" s="272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2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2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2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2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2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2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2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2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2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2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4"/>
      <c r="D422" s="285"/>
      <c r="E422" s="388" t="str">
        <f>'Pályáztatási szakasz'!E422:F422</f>
        <v>Költségelem megnevezés…</v>
      </c>
      <c r="F422" s="388"/>
      <c r="G422" s="273">
        <f>'Pályáztatási szakasz'!G422</f>
        <v>0</v>
      </c>
      <c r="H422" s="274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3">
        <f t="shared" si="2231"/>
        <v>0</v>
      </c>
      <c r="T422" s="41">
        <f>'Pályáztatási szakasz'!W422</f>
        <v>0</v>
      </c>
      <c r="U422" s="272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2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2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2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2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2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2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2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2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2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2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4"/>
      <c r="D423" s="285"/>
      <c r="E423" s="388" t="str">
        <f>'Pályáztatási szakasz'!E423:F423</f>
        <v>Költségelem megnevezés…</v>
      </c>
      <c r="F423" s="388"/>
      <c r="G423" s="273">
        <f>'Pályáztatási szakasz'!G423</f>
        <v>0</v>
      </c>
      <c r="H423" s="274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3">
        <f t="shared" si="2231"/>
        <v>0</v>
      </c>
      <c r="T423" s="41">
        <f>'Pályáztatási szakasz'!W423</f>
        <v>0</v>
      </c>
      <c r="U423" s="272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2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2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2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2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2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2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2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2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2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2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4"/>
      <c r="D424" s="285"/>
      <c r="E424" s="388" t="str">
        <f>'Pályáztatási szakasz'!E424:F424</f>
        <v>Költségelem megnevezés…</v>
      </c>
      <c r="F424" s="388"/>
      <c r="G424" s="273">
        <f>'Pályáztatási szakasz'!G424</f>
        <v>0</v>
      </c>
      <c r="H424" s="274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3">
        <f t="shared" si="2231"/>
        <v>0</v>
      </c>
      <c r="T424" s="41">
        <f>'Pályáztatási szakasz'!W424</f>
        <v>0</v>
      </c>
      <c r="U424" s="272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2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2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2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2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2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2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2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2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2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2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4"/>
      <c r="D425" s="285"/>
      <c r="E425" s="388" t="str">
        <f>'Pályáztatási szakasz'!E425:F425</f>
        <v>Költségelem megnevezés…</v>
      </c>
      <c r="F425" s="388"/>
      <c r="G425" s="273">
        <f>'Pályáztatási szakasz'!G425</f>
        <v>0</v>
      </c>
      <c r="H425" s="274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3">
        <f t="shared" si="2231"/>
        <v>0</v>
      </c>
      <c r="T425" s="41">
        <f>'Pályáztatási szakasz'!W425</f>
        <v>0</v>
      </c>
      <c r="U425" s="272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2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2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2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2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2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2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2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2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2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2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4"/>
      <c r="D426" s="285"/>
      <c r="E426" s="388" t="str">
        <f>'Pályáztatási szakasz'!E426:F426</f>
        <v>Költségelem megnevezés…</v>
      </c>
      <c r="F426" s="388"/>
      <c r="G426" s="273">
        <f>'Pályáztatási szakasz'!G426</f>
        <v>0</v>
      </c>
      <c r="H426" s="274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3">
        <f t="shared" si="2231"/>
        <v>0</v>
      </c>
      <c r="T426" s="41">
        <f>'Pályáztatási szakasz'!W426</f>
        <v>0</v>
      </c>
      <c r="U426" s="272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2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2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2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2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2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2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2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2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2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2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4"/>
      <c r="D427" s="285"/>
      <c r="E427" s="388" t="str">
        <f>'Pályáztatási szakasz'!E427:F427</f>
        <v>Költségelem megnevezés…</v>
      </c>
      <c r="F427" s="388"/>
      <c r="G427" s="273">
        <f>'Pályáztatási szakasz'!G427</f>
        <v>0</v>
      </c>
      <c r="H427" s="274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3">
        <f t="shared" si="2231"/>
        <v>0</v>
      </c>
      <c r="T427" s="41">
        <f>'Pályáztatási szakasz'!W427</f>
        <v>0</v>
      </c>
      <c r="U427" s="272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2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2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2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2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2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2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2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2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2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2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4"/>
      <c r="D428" s="285"/>
      <c r="E428" s="388" t="str">
        <f>'Pályáztatási szakasz'!E428:F428</f>
        <v>Költségelem megnevezés…</v>
      </c>
      <c r="F428" s="388"/>
      <c r="G428" s="273">
        <f>'Pályáztatási szakasz'!G428</f>
        <v>0</v>
      </c>
      <c r="H428" s="274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3">
        <f t="shared" si="2231"/>
        <v>0</v>
      </c>
      <c r="T428" s="41">
        <f>'Pályáztatási szakasz'!W428</f>
        <v>0</v>
      </c>
      <c r="U428" s="272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2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2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2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2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2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2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2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2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2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2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4"/>
      <c r="D429" s="285"/>
      <c r="E429" s="388" t="str">
        <f>'Pályáztatási szakasz'!E429:F429</f>
        <v>Költségelem megnevezés…</v>
      </c>
      <c r="F429" s="388"/>
      <c r="G429" s="273">
        <f>'Pályáztatási szakasz'!G429</f>
        <v>0</v>
      </c>
      <c r="H429" s="274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3">
        <f t="shared" si="2231"/>
        <v>0</v>
      </c>
      <c r="T429" s="41">
        <f>'Pályáztatási szakasz'!W429</f>
        <v>0</v>
      </c>
      <c r="U429" s="272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2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2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2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2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2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2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2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2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2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2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4"/>
      <c r="D430" s="285"/>
      <c r="E430" s="388" t="str">
        <f>'Pályáztatási szakasz'!E430:F430</f>
        <v>Költségelem megnevezés…</v>
      </c>
      <c r="F430" s="388"/>
      <c r="G430" s="273">
        <f>'Pályáztatási szakasz'!G430</f>
        <v>0</v>
      </c>
      <c r="H430" s="274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3">
        <f t="shared" si="2231"/>
        <v>0</v>
      </c>
      <c r="T430" s="41">
        <f>'Pályáztatási szakasz'!W430</f>
        <v>0</v>
      </c>
      <c r="U430" s="272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2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2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2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2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2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2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2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2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2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2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4"/>
      <c r="D431" s="285"/>
      <c r="E431" s="388" t="str">
        <f>'Pályáztatási szakasz'!E431:F431</f>
        <v>Költségelem megnevezés…</v>
      </c>
      <c r="F431" s="388"/>
      <c r="G431" s="273">
        <f>'Pályáztatási szakasz'!G431</f>
        <v>0</v>
      </c>
      <c r="H431" s="274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3">
        <f t="shared" si="2231"/>
        <v>0</v>
      </c>
      <c r="T431" s="41">
        <f>'Pályáztatási szakasz'!W431</f>
        <v>0</v>
      </c>
      <c r="U431" s="272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2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2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2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2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2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2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2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2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2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2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92" t="s">
        <v>25</v>
      </c>
      <c r="D432" s="393"/>
      <c r="E432" s="393"/>
      <c r="F432" s="394"/>
      <c r="G432" s="120"/>
      <c r="H432" s="275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2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2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2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2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2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2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2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2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2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2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2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89" t="s">
        <v>26</v>
      </c>
      <c r="E433" s="390"/>
      <c r="F433" s="391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2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2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2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2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2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2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2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2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2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2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2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88" t="str">
        <f>'Pályáztatási szakasz'!E434:F434</f>
        <v>Költségelem megnevezés…</v>
      </c>
      <c r="F434" s="388"/>
      <c r="G434" s="273">
        <f>'Pályáztatási szakasz'!G434</f>
        <v>0</v>
      </c>
      <c r="H434" s="274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3">
        <f>L434-Q434</f>
        <v>0</v>
      </c>
      <c r="T434" s="41">
        <f>'Pályáztatási szakasz'!W434</f>
        <v>0</v>
      </c>
      <c r="U434" s="272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2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2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2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2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2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2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2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2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2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2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88" t="str">
        <f>'Pályáztatási szakasz'!E435:F435</f>
        <v>Költségelem megnevezés…</v>
      </c>
      <c r="F435" s="388"/>
      <c r="G435" s="273">
        <f>'Pályáztatási szakasz'!G435</f>
        <v>0</v>
      </c>
      <c r="H435" s="274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3">
        <f t="shared" ref="S435:S453" si="2341">L435-Q435</f>
        <v>0</v>
      </c>
      <c r="T435" s="41">
        <f>'Pályáztatási szakasz'!W435</f>
        <v>0</v>
      </c>
      <c r="U435" s="272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2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2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2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2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2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2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2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2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2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2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88" t="str">
        <f>'Pályáztatási szakasz'!E436:F436</f>
        <v>Költségelem megnevezés…</v>
      </c>
      <c r="F436" s="388"/>
      <c r="G436" s="273">
        <f>'Pályáztatási szakasz'!G436</f>
        <v>0</v>
      </c>
      <c r="H436" s="274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3">
        <f t="shared" si="2341"/>
        <v>0</v>
      </c>
      <c r="T436" s="41">
        <f>'Pályáztatási szakasz'!W436</f>
        <v>0</v>
      </c>
      <c r="U436" s="272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2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2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2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2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2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2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2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2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2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2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88" t="str">
        <f>'Pályáztatási szakasz'!E437:F437</f>
        <v>Költségelem megnevezés…</v>
      </c>
      <c r="F437" s="388"/>
      <c r="G437" s="273">
        <f>'Pályáztatási szakasz'!G437</f>
        <v>0</v>
      </c>
      <c r="H437" s="274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3">
        <f t="shared" si="2341"/>
        <v>0</v>
      </c>
      <c r="T437" s="41">
        <f>'Pályáztatási szakasz'!W437</f>
        <v>0</v>
      </c>
      <c r="U437" s="272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2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2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2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2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2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2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2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2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2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2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88" t="str">
        <f>'Pályáztatási szakasz'!E438:F438</f>
        <v>Költségelem megnevezés…</v>
      </c>
      <c r="F438" s="388"/>
      <c r="G438" s="273">
        <f>'Pályáztatási szakasz'!G438</f>
        <v>0</v>
      </c>
      <c r="H438" s="274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3">
        <f t="shared" si="2341"/>
        <v>0</v>
      </c>
      <c r="T438" s="41">
        <f>'Pályáztatási szakasz'!W438</f>
        <v>0</v>
      </c>
      <c r="U438" s="272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2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2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2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2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2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2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2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2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2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2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88" t="str">
        <f>'Pályáztatási szakasz'!E439:F439</f>
        <v>Költségelem megnevezés…</v>
      </c>
      <c r="F439" s="388"/>
      <c r="G439" s="273">
        <f>'Pályáztatási szakasz'!G439</f>
        <v>0</v>
      </c>
      <c r="H439" s="274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3">
        <f t="shared" si="2341"/>
        <v>0</v>
      </c>
      <c r="T439" s="41">
        <f>'Pályáztatási szakasz'!W439</f>
        <v>0</v>
      </c>
      <c r="U439" s="272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2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2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2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2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2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2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2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2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2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2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88" t="str">
        <f>'Pályáztatási szakasz'!E440:F440</f>
        <v>Költségelem megnevezés…</v>
      </c>
      <c r="F440" s="388"/>
      <c r="G440" s="273">
        <f>'Pályáztatási szakasz'!G440</f>
        <v>0</v>
      </c>
      <c r="H440" s="274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3">
        <f t="shared" si="2341"/>
        <v>0</v>
      </c>
      <c r="T440" s="41">
        <f>'Pályáztatási szakasz'!W440</f>
        <v>0</v>
      </c>
      <c r="U440" s="272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2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2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2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2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2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2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2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2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2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2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88" t="str">
        <f>'Pályáztatási szakasz'!E441:F441</f>
        <v>Költségelem megnevezés…</v>
      </c>
      <c r="F441" s="388"/>
      <c r="G441" s="273">
        <f>'Pályáztatási szakasz'!G441</f>
        <v>0</v>
      </c>
      <c r="H441" s="274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3">
        <f t="shared" si="2341"/>
        <v>0</v>
      </c>
      <c r="T441" s="41">
        <f>'Pályáztatási szakasz'!W441</f>
        <v>0</v>
      </c>
      <c r="U441" s="272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2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2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2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2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2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2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2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2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2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2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88" t="str">
        <f>'Pályáztatási szakasz'!E442:F442</f>
        <v>Költségelem megnevezés…</v>
      </c>
      <c r="F442" s="388"/>
      <c r="G442" s="273">
        <f>'Pályáztatási szakasz'!G442</f>
        <v>0</v>
      </c>
      <c r="H442" s="274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3">
        <f t="shared" si="2341"/>
        <v>0</v>
      </c>
      <c r="T442" s="41">
        <f>'Pályáztatási szakasz'!W442</f>
        <v>0</v>
      </c>
      <c r="U442" s="272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2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2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2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2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2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2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2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2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2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2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88" t="str">
        <f>'Pályáztatási szakasz'!E443:F443</f>
        <v>Költségelem megnevezés…</v>
      </c>
      <c r="F443" s="388"/>
      <c r="G443" s="273">
        <f>'Pályáztatási szakasz'!G443</f>
        <v>0</v>
      </c>
      <c r="H443" s="274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3">
        <f t="shared" si="2341"/>
        <v>0</v>
      </c>
      <c r="T443" s="41">
        <f>'Pályáztatási szakasz'!W443</f>
        <v>0</v>
      </c>
      <c r="U443" s="272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2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2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2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2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2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2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2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2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2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2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88" t="str">
        <f>'Pályáztatási szakasz'!E444:F444</f>
        <v>Költségelem megnevezés…</v>
      </c>
      <c r="F444" s="388"/>
      <c r="G444" s="273">
        <f>'Pályáztatási szakasz'!G444</f>
        <v>0</v>
      </c>
      <c r="H444" s="274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3">
        <f t="shared" si="2341"/>
        <v>0</v>
      </c>
      <c r="T444" s="41">
        <f>'Pályáztatási szakasz'!W444</f>
        <v>0</v>
      </c>
      <c r="U444" s="272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2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2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2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2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2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2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2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2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2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2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88" t="str">
        <f>'Pályáztatási szakasz'!E445:F445</f>
        <v>Költségelem megnevezés…</v>
      </c>
      <c r="F445" s="388"/>
      <c r="G445" s="273">
        <f>'Pályáztatási szakasz'!G445</f>
        <v>0</v>
      </c>
      <c r="H445" s="274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3">
        <f t="shared" si="2341"/>
        <v>0</v>
      </c>
      <c r="T445" s="41">
        <f>'Pályáztatási szakasz'!W445</f>
        <v>0</v>
      </c>
      <c r="U445" s="272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2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2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2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2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2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2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2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2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2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2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88" t="str">
        <f>'Pályáztatási szakasz'!E446:F446</f>
        <v>Költségelem megnevezés…</v>
      </c>
      <c r="F446" s="388"/>
      <c r="G446" s="273">
        <f>'Pályáztatási szakasz'!G446</f>
        <v>0</v>
      </c>
      <c r="H446" s="274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3">
        <f t="shared" si="2341"/>
        <v>0</v>
      </c>
      <c r="T446" s="41">
        <f>'Pályáztatási szakasz'!W446</f>
        <v>0</v>
      </c>
      <c r="U446" s="272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2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2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2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2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2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2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2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2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2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2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88" t="str">
        <f>'Pályáztatási szakasz'!E447:F447</f>
        <v>Költségelem megnevezés…</v>
      </c>
      <c r="F447" s="388"/>
      <c r="G447" s="273">
        <f>'Pályáztatási szakasz'!G447</f>
        <v>0</v>
      </c>
      <c r="H447" s="274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3">
        <f t="shared" si="2341"/>
        <v>0</v>
      </c>
      <c r="T447" s="41">
        <f>'Pályáztatási szakasz'!W447</f>
        <v>0</v>
      </c>
      <c r="U447" s="272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2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2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2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2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2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2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2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2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2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2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88" t="str">
        <f>'Pályáztatási szakasz'!E448:F448</f>
        <v>Költségelem megnevezés…</v>
      </c>
      <c r="F448" s="388"/>
      <c r="G448" s="273">
        <f>'Pályáztatási szakasz'!G448</f>
        <v>0</v>
      </c>
      <c r="H448" s="274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3">
        <f t="shared" si="2341"/>
        <v>0</v>
      </c>
      <c r="T448" s="41">
        <f>'Pályáztatási szakasz'!W448</f>
        <v>0</v>
      </c>
      <c r="U448" s="272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2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2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2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2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2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2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2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2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2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2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88" t="str">
        <f>'Pályáztatási szakasz'!E449:F449</f>
        <v>Költségelem megnevezés…</v>
      </c>
      <c r="F449" s="388"/>
      <c r="G449" s="273">
        <f>'Pályáztatási szakasz'!G449</f>
        <v>0</v>
      </c>
      <c r="H449" s="274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3">
        <f t="shared" si="2341"/>
        <v>0</v>
      </c>
      <c r="T449" s="41">
        <f>'Pályáztatási szakasz'!W449</f>
        <v>0</v>
      </c>
      <c r="U449" s="272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2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2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2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2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2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2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2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2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2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2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88" t="str">
        <f>'Pályáztatási szakasz'!E450:F450</f>
        <v>Költségelem megnevezés…</v>
      </c>
      <c r="F450" s="388"/>
      <c r="G450" s="273">
        <f>'Pályáztatási szakasz'!G450</f>
        <v>0</v>
      </c>
      <c r="H450" s="274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3">
        <f t="shared" si="2341"/>
        <v>0</v>
      </c>
      <c r="T450" s="41">
        <f>'Pályáztatási szakasz'!W450</f>
        <v>0</v>
      </c>
      <c r="U450" s="272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2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2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2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2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2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2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2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2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2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2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88" t="str">
        <f>'Pályáztatási szakasz'!E451:F451</f>
        <v>Költségelem megnevezés…</v>
      </c>
      <c r="F451" s="388"/>
      <c r="G451" s="273">
        <f>'Pályáztatási szakasz'!G451</f>
        <v>0</v>
      </c>
      <c r="H451" s="274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3">
        <f t="shared" si="2341"/>
        <v>0</v>
      </c>
      <c r="T451" s="41">
        <f>'Pályáztatási szakasz'!W451</f>
        <v>0</v>
      </c>
      <c r="U451" s="272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2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2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2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2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2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2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2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2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2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2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88" t="str">
        <f>'Pályáztatási szakasz'!E452:F452</f>
        <v>Költségelem megnevezés…</v>
      </c>
      <c r="F452" s="388"/>
      <c r="G452" s="273">
        <f>'Pályáztatási szakasz'!G452</f>
        <v>0</v>
      </c>
      <c r="H452" s="274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3">
        <f t="shared" si="2341"/>
        <v>0</v>
      </c>
      <c r="T452" s="41">
        <f>'Pályáztatási szakasz'!W452</f>
        <v>0</v>
      </c>
      <c r="U452" s="272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2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2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2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2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2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2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2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2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2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2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88" t="str">
        <f>'Pályáztatási szakasz'!E453:F453</f>
        <v>Költségelem megnevezés…</v>
      </c>
      <c r="F453" s="388"/>
      <c r="G453" s="273">
        <f>'Pályáztatási szakasz'!G453</f>
        <v>0</v>
      </c>
      <c r="H453" s="274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3">
        <f t="shared" si="2341"/>
        <v>0</v>
      </c>
      <c r="T453" s="41">
        <f>'Pályáztatási szakasz'!W453</f>
        <v>0</v>
      </c>
      <c r="U453" s="272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2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2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2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2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2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2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2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2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2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2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27" t="s">
        <v>27</v>
      </c>
      <c r="E454" s="328"/>
      <c r="F454" s="329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2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2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2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2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2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2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2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2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2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2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2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4"/>
      <c r="E455" s="388" t="str">
        <f>'Pályáztatási szakasz'!E455:F455</f>
        <v>Költségelem megnevezés…</v>
      </c>
      <c r="F455" s="388"/>
      <c r="G455" s="273">
        <f>'Pályáztatási szakasz'!G455</f>
        <v>0</v>
      </c>
      <c r="H455" s="274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3">
        <f>L455-Q455</f>
        <v>0</v>
      </c>
      <c r="T455" s="41">
        <f>'Pályáztatási szakasz'!W455</f>
        <v>0</v>
      </c>
      <c r="U455" s="272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2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2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2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2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2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2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2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2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2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2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4"/>
      <c r="E456" s="388" t="str">
        <f>'Pályáztatási szakasz'!E456:F456</f>
        <v>Költségelem megnevezés…</v>
      </c>
      <c r="F456" s="388"/>
      <c r="G456" s="273">
        <f>'Pályáztatási szakasz'!G456</f>
        <v>0</v>
      </c>
      <c r="H456" s="274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3">
        <f t="shared" ref="S456:S474" si="2449">L456-Q456</f>
        <v>0</v>
      </c>
      <c r="T456" s="41">
        <f>'Pályáztatási szakasz'!W456</f>
        <v>0</v>
      </c>
      <c r="U456" s="272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2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2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2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2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2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2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2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2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2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2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4"/>
      <c r="E457" s="388" t="str">
        <f>'Pályáztatási szakasz'!E457:F457</f>
        <v>Költségelem megnevezés…</v>
      </c>
      <c r="F457" s="388"/>
      <c r="G457" s="273">
        <f>'Pályáztatási szakasz'!G457</f>
        <v>0</v>
      </c>
      <c r="H457" s="274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3">
        <f t="shared" si="2449"/>
        <v>0</v>
      </c>
      <c r="T457" s="41">
        <f>'Pályáztatási szakasz'!W457</f>
        <v>0</v>
      </c>
      <c r="U457" s="272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2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2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2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2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2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2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2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2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2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2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4"/>
      <c r="E458" s="388" t="str">
        <f>'Pályáztatási szakasz'!E458:F458</f>
        <v>Költségelem megnevezés…</v>
      </c>
      <c r="F458" s="388"/>
      <c r="G458" s="273">
        <f>'Pályáztatási szakasz'!G458</f>
        <v>0</v>
      </c>
      <c r="H458" s="274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3">
        <f t="shared" si="2449"/>
        <v>0</v>
      </c>
      <c r="T458" s="41">
        <f>'Pályáztatási szakasz'!W458</f>
        <v>0</v>
      </c>
      <c r="U458" s="272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2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2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2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2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2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2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2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2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2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2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4"/>
      <c r="E459" s="388" t="str">
        <f>'Pályáztatási szakasz'!E459:F459</f>
        <v>Költségelem megnevezés…</v>
      </c>
      <c r="F459" s="388"/>
      <c r="G459" s="273">
        <f>'Pályáztatási szakasz'!G459</f>
        <v>0</v>
      </c>
      <c r="H459" s="274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3">
        <f t="shared" si="2449"/>
        <v>0</v>
      </c>
      <c r="T459" s="41">
        <f>'Pályáztatási szakasz'!W459</f>
        <v>0</v>
      </c>
      <c r="U459" s="272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2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2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2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2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2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2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2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2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2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2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4"/>
      <c r="E460" s="388" t="str">
        <f>'Pályáztatási szakasz'!E460:F460</f>
        <v>Költségelem megnevezés…</v>
      </c>
      <c r="F460" s="388"/>
      <c r="G460" s="273">
        <f>'Pályáztatási szakasz'!G460</f>
        <v>0</v>
      </c>
      <c r="H460" s="274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3">
        <f t="shared" si="2449"/>
        <v>0</v>
      </c>
      <c r="T460" s="41">
        <f>'Pályáztatási szakasz'!W460</f>
        <v>0</v>
      </c>
      <c r="U460" s="272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2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2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2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2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2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2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2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2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2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2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4"/>
      <c r="E461" s="388" t="str">
        <f>'Pályáztatási szakasz'!E461:F461</f>
        <v>Költségelem megnevezés…</v>
      </c>
      <c r="F461" s="388"/>
      <c r="G461" s="273">
        <f>'Pályáztatási szakasz'!G461</f>
        <v>0</v>
      </c>
      <c r="H461" s="274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3">
        <f t="shared" si="2449"/>
        <v>0</v>
      </c>
      <c r="T461" s="41">
        <f>'Pályáztatási szakasz'!W461</f>
        <v>0</v>
      </c>
      <c r="U461" s="272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2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2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2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2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2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2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2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2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2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2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4"/>
      <c r="E462" s="388" t="str">
        <f>'Pályáztatási szakasz'!E462:F462</f>
        <v>Költségelem megnevezés…</v>
      </c>
      <c r="F462" s="388"/>
      <c r="G462" s="273">
        <f>'Pályáztatási szakasz'!G462</f>
        <v>0</v>
      </c>
      <c r="H462" s="274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3">
        <f t="shared" si="2449"/>
        <v>0</v>
      </c>
      <c r="T462" s="41">
        <f>'Pályáztatási szakasz'!W462</f>
        <v>0</v>
      </c>
      <c r="U462" s="272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2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2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2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2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2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2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2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2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2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2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4"/>
      <c r="E463" s="388" t="str">
        <f>'Pályáztatási szakasz'!E463:F463</f>
        <v>Költségelem megnevezés…</v>
      </c>
      <c r="F463" s="388"/>
      <c r="G463" s="273">
        <f>'Pályáztatási szakasz'!G463</f>
        <v>0</v>
      </c>
      <c r="H463" s="274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3">
        <f t="shared" si="2449"/>
        <v>0</v>
      </c>
      <c r="T463" s="41">
        <f>'Pályáztatási szakasz'!W463</f>
        <v>0</v>
      </c>
      <c r="U463" s="272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2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2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2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2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2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2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2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2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2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2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4"/>
      <c r="E464" s="388" t="str">
        <f>'Pályáztatási szakasz'!E464:F464</f>
        <v>Költségelem megnevezés…</v>
      </c>
      <c r="F464" s="388"/>
      <c r="G464" s="273">
        <f>'Pályáztatási szakasz'!G464</f>
        <v>0</v>
      </c>
      <c r="H464" s="274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3">
        <f t="shared" si="2449"/>
        <v>0</v>
      </c>
      <c r="T464" s="41">
        <f>'Pályáztatási szakasz'!W464</f>
        <v>0</v>
      </c>
      <c r="U464" s="272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2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2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2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2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2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2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2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2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2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2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4"/>
      <c r="E465" s="388" t="str">
        <f>'Pályáztatási szakasz'!E465:F465</f>
        <v>Költségelem megnevezés…</v>
      </c>
      <c r="F465" s="388"/>
      <c r="G465" s="273">
        <f>'Pályáztatási szakasz'!G465</f>
        <v>0</v>
      </c>
      <c r="H465" s="274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3">
        <f t="shared" si="2449"/>
        <v>0</v>
      </c>
      <c r="T465" s="41">
        <f>'Pályáztatási szakasz'!W465</f>
        <v>0</v>
      </c>
      <c r="U465" s="272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2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2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2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2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2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2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2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2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2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2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4"/>
      <c r="E466" s="388" t="str">
        <f>'Pályáztatási szakasz'!E466:F466</f>
        <v>Költségelem megnevezés…</v>
      </c>
      <c r="F466" s="388"/>
      <c r="G466" s="273">
        <f>'Pályáztatási szakasz'!G466</f>
        <v>0</v>
      </c>
      <c r="H466" s="274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3">
        <f t="shared" si="2449"/>
        <v>0</v>
      </c>
      <c r="T466" s="41">
        <f>'Pályáztatási szakasz'!W466</f>
        <v>0</v>
      </c>
      <c r="U466" s="272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2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2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2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2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2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2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2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2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2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2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4"/>
      <c r="E467" s="388" t="str">
        <f>'Pályáztatási szakasz'!E467:F467</f>
        <v>Költségelem megnevezés…</v>
      </c>
      <c r="F467" s="388"/>
      <c r="G467" s="273">
        <f>'Pályáztatási szakasz'!G467</f>
        <v>0</v>
      </c>
      <c r="H467" s="274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3">
        <f t="shared" si="2449"/>
        <v>0</v>
      </c>
      <c r="T467" s="41">
        <f>'Pályáztatási szakasz'!W467</f>
        <v>0</v>
      </c>
      <c r="U467" s="272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2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2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2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2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2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2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2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2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2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2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4"/>
      <c r="E468" s="388" t="str">
        <f>'Pályáztatási szakasz'!E468:F468</f>
        <v>Költségelem megnevezés…</v>
      </c>
      <c r="F468" s="388"/>
      <c r="G468" s="273">
        <f>'Pályáztatási szakasz'!G468</f>
        <v>0</v>
      </c>
      <c r="H468" s="274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3">
        <f t="shared" si="2449"/>
        <v>0</v>
      </c>
      <c r="T468" s="41">
        <f>'Pályáztatási szakasz'!W468</f>
        <v>0</v>
      </c>
      <c r="U468" s="272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2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2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2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2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2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2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2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2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2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2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4"/>
      <c r="E469" s="388" t="str">
        <f>'Pályáztatási szakasz'!E469:F469</f>
        <v>Költségelem megnevezés…</v>
      </c>
      <c r="F469" s="388"/>
      <c r="G469" s="273">
        <f>'Pályáztatási szakasz'!G469</f>
        <v>0</v>
      </c>
      <c r="H469" s="274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3">
        <f t="shared" si="2449"/>
        <v>0</v>
      </c>
      <c r="T469" s="41">
        <f>'Pályáztatási szakasz'!W469</f>
        <v>0</v>
      </c>
      <c r="U469" s="272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2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2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2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2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2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2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2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2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2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2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4"/>
      <c r="E470" s="388" t="str">
        <f>'Pályáztatási szakasz'!E470:F470</f>
        <v>Költségelem megnevezés…</v>
      </c>
      <c r="F470" s="388"/>
      <c r="G470" s="273">
        <f>'Pályáztatási szakasz'!G470</f>
        <v>0</v>
      </c>
      <c r="H470" s="274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3">
        <f t="shared" si="2449"/>
        <v>0</v>
      </c>
      <c r="T470" s="41">
        <f>'Pályáztatási szakasz'!W470</f>
        <v>0</v>
      </c>
      <c r="U470" s="272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2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2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2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2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2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2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2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2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2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2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4"/>
      <c r="E471" s="388" t="str">
        <f>'Pályáztatási szakasz'!E471:F471</f>
        <v>Költségelem megnevezés…</v>
      </c>
      <c r="F471" s="388"/>
      <c r="G471" s="273">
        <f>'Pályáztatási szakasz'!G471</f>
        <v>0</v>
      </c>
      <c r="H471" s="274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3">
        <f t="shared" si="2449"/>
        <v>0</v>
      </c>
      <c r="T471" s="41">
        <f>'Pályáztatási szakasz'!W471</f>
        <v>0</v>
      </c>
      <c r="U471" s="272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2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2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2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2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2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2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2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2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2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2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4"/>
      <c r="E472" s="388" t="str">
        <f>'Pályáztatási szakasz'!E472:F472</f>
        <v>Költségelem megnevezés…</v>
      </c>
      <c r="F472" s="388"/>
      <c r="G472" s="273">
        <f>'Pályáztatási szakasz'!G472</f>
        <v>0</v>
      </c>
      <c r="H472" s="274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3">
        <f t="shared" si="2449"/>
        <v>0</v>
      </c>
      <c r="T472" s="41">
        <f>'Pályáztatási szakasz'!W472</f>
        <v>0</v>
      </c>
      <c r="U472" s="272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2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2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2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2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2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2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2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2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2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2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4"/>
      <c r="E473" s="388" t="str">
        <f>'Pályáztatási szakasz'!E473:F473</f>
        <v>Költségelem megnevezés…</v>
      </c>
      <c r="F473" s="388"/>
      <c r="G473" s="273">
        <f>'Pályáztatási szakasz'!G473</f>
        <v>0</v>
      </c>
      <c r="H473" s="274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3">
        <f t="shared" si="2449"/>
        <v>0</v>
      </c>
      <c r="T473" s="41">
        <f>'Pályáztatási szakasz'!W473</f>
        <v>0</v>
      </c>
      <c r="U473" s="272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2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2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2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2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2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2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2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2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2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2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4"/>
      <c r="E474" s="388" t="str">
        <f>'Pályáztatási szakasz'!E474:F474</f>
        <v>Költségelem megnevezés…</v>
      </c>
      <c r="F474" s="388"/>
      <c r="G474" s="273">
        <f>'Pályáztatási szakasz'!G474</f>
        <v>0</v>
      </c>
      <c r="H474" s="274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3">
        <f t="shared" si="2449"/>
        <v>0</v>
      </c>
      <c r="T474" s="41">
        <f>'Pályáztatási szakasz'!W474</f>
        <v>0</v>
      </c>
      <c r="U474" s="272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2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2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2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2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2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2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2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2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2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2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89" t="s">
        <v>123</v>
      </c>
      <c r="E475" s="390"/>
      <c r="F475" s="391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2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2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2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2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2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2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2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2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2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2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2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88" t="str">
        <f>'Pályáztatási szakasz'!E476:F476</f>
        <v>Költségelem megnevezés…</v>
      </c>
      <c r="F476" s="388"/>
      <c r="G476" s="273">
        <f>'Pályáztatási szakasz'!G476</f>
        <v>0</v>
      </c>
      <c r="H476" s="274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3">
        <f>L476-Q476</f>
        <v>0</v>
      </c>
      <c r="T476" s="41">
        <f>'Pályáztatási szakasz'!W476</f>
        <v>0</v>
      </c>
      <c r="U476" s="272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2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2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2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2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2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2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2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2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2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2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88" t="str">
        <f>'Pályáztatási szakasz'!E477:F477</f>
        <v>Költségelem megnevezés…</v>
      </c>
      <c r="F477" s="388"/>
      <c r="G477" s="273">
        <f>'Pályáztatási szakasz'!G477</f>
        <v>0</v>
      </c>
      <c r="H477" s="274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3">
        <f t="shared" ref="S477:S495" si="2558">L477-Q477</f>
        <v>0</v>
      </c>
      <c r="T477" s="41">
        <f>'Pályáztatási szakasz'!W477</f>
        <v>0</v>
      </c>
      <c r="U477" s="272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2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2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2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2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2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2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2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2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2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2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88" t="str">
        <f>'Pályáztatási szakasz'!E478:F478</f>
        <v>Költségelem megnevezés…</v>
      </c>
      <c r="F478" s="388"/>
      <c r="G478" s="273">
        <f>'Pályáztatási szakasz'!G478</f>
        <v>0</v>
      </c>
      <c r="H478" s="274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3">
        <f t="shared" si="2558"/>
        <v>0</v>
      </c>
      <c r="T478" s="41">
        <f>'Pályáztatási szakasz'!W478</f>
        <v>0</v>
      </c>
      <c r="U478" s="272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2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2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2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2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2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2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2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2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2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2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88" t="str">
        <f>'Pályáztatási szakasz'!E479:F479</f>
        <v>Költségelem megnevezés…</v>
      </c>
      <c r="F479" s="388"/>
      <c r="G479" s="273">
        <f>'Pályáztatási szakasz'!G479</f>
        <v>0</v>
      </c>
      <c r="H479" s="274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3">
        <f t="shared" si="2558"/>
        <v>0</v>
      </c>
      <c r="T479" s="41">
        <f>'Pályáztatási szakasz'!W479</f>
        <v>0</v>
      </c>
      <c r="U479" s="272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2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2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2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2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2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2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2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2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2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2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88" t="str">
        <f>'Pályáztatási szakasz'!E480:F480</f>
        <v>Költségelem megnevezés…</v>
      </c>
      <c r="F480" s="388"/>
      <c r="G480" s="273">
        <f>'Pályáztatási szakasz'!G480</f>
        <v>0</v>
      </c>
      <c r="H480" s="274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3">
        <f t="shared" si="2558"/>
        <v>0</v>
      </c>
      <c r="T480" s="41">
        <f>'Pályáztatási szakasz'!W480</f>
        <v>0</v>
      </c>
      <c r="U480" s="272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2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2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2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2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2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2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2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2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2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2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88" t="str">
        <f>'Pályáztatási szakasz'!E481:F481</f>
        <v>Költségelem megnevezés…</v>
      </c>
      <c r="F481" s="388"/>
      <c r="G481" s="273">
        <f>'Pályáztatási szakasz'!G481</f>
        <v>0</v>
      </c>
      <c r="H481" s="274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3">
        <f t="shared" si="2558"/>
        <v>0</v>
      </c>
      <c r="T481" s="41">
        <f>'Pályáztatási szakasz'!W481</f>
        <v>0</v>
      </c>
      <c r="U481" s="272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2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2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2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2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2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2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2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2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2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2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88" t="str">
        <f>'Pályáztatási szakasz'!E482:F482</f>
        <v>Költségelem megnevezés…</v>
      </c>
      <c r="F482" s="388"/>
      <c r="G482" s="273">
        <f>'Pályáztatási szakasz'!G482</f>
        <v>0</v>
      </c>
      <c r="H482" s="274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3">
        <f t="shared" si="2558"/>
        <v>0</v>
      </c>
      <c r="T482" s="41">
        <f>'Pályáztatási szakasz'!W482</f>
        <v>0</v>
      </c>
      <c r="U482" s="272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2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2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2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2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2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2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2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2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2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2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88" t="str">
        <f>'Pályáztatási szakasz'!E483:F483</f>
        <v>Költségelem megnevezés…</v>
      </c>
      <c r="F483" s="388"/>
      <c r="G483" s="273">
        <f>'Pályáztatási szakasz'!G483</f>
        <v>0</v>
      </c>
      <c r="H483" s="274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3">
        <f t="shared" si="2558"/>
        <v>0</v>
      </c>
      <c r="T483" s="41">
        <f>'Pályáztatási szakasz'!W483</f>
        <v>0</v>
      </c>
      <c r="U483" s="272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2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2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2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2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2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2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2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2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2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2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88" t="str">
        <f>'Pályáztatási szakasz'!E484:F484</f>
        <v>Költségelem megnevezés…</v>
      </c>
      <c r="F484" s="388"/>
      <c r="G484" s="273">
        <f>'Pályáztatási szakasz'!G484</f>
        <v>0</v>
      </c>
      <c r="H484" s="274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3">
        <f t="shared" si="2558"/>
        <v>0</v>
      </c>
      <c r="T484" s="41">
        <f>'Pályáztatási szakasz'!W484</f>
        <v>0</v>
      </c>
      <c r="U484" s="272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2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2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2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2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2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2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2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2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2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2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88" t="str">
        <f>'Pályáztatási szakasz'!E485:F485</f>
        <v>Költségelem megnevezés…</v>
      </c>
      <c r="F485" s="388"/>
      <c r="G485" s="273">
        <f>'Pályáztatási szakasz'!G485</f>
        <v>0</v>
      </c>
      <c r="H485" s="274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3">
        <f t="shared" si="2558"/>
        <v>0</v>
      </c>
      <c r="T485" s="41">
        <f>'Pályáztatási szakasz'!W485</f>
        <v>0</v>
      </c>
      <c r="U485" s="272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2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2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2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2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2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2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2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2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2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2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88" t="str">
        <f>'Pályáztatási szakasz'!E486:F486</f>
        <v>Költségelem megnevezés…</v>
      </c>
      <c r="F486" s="388"/>
      <c r="G486" s="273">
        <f>'Pályáztatási szakasz'!G486</f>
        <v>0</v>
      </c>
      <c r="H486" s="274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3">
        <f t="shared" si="2558"/>
        <v>0</v>
      </c>
      <c r="T486" s="41">
        <f>'Pályáztatási szakasz'!W486</f>
        <v>0</v>
      </c>
      <c r="U486" s="272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2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2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2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2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2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2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2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2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2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2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88" t="str">
        <f>'Pályáztatási szakasz'!E487:F487</f>
        <v>Költségelem megnevezés…</v>
      </c>
      <c r="F487" s="388"/>
      <c r="G487" s="273">
        <f>'Pályáztatási szakasz'!G487</f>
        <v>0</v>
      </c>
      <c r="H487" s="274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3">
        <f t="shared" si="2558"/>
        <v>0</v>
      </c>
      <c r="T487" s="41">
        <f>'Pályáztatási szakasz'!W487</f>
        <v>0</v>
      </c>
      <c r="U487" s="272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2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2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2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2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2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2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2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2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2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2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88" t="str">
        <f>'Pályáztatási szakasz'!E488:F488</f>
        <v>Költségelem megnevezés…</v>
      </c>
      <c r="F488" s="388"/>
      <c r="G488" s="273">
        <f>'Pályáztatási szakasz'!G488</f>
        <v>0</v>
      </c>
      <c r="H488" s="274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3">
        <f t="shared" si="2558"/>
        <v>0</v>
      </c>
      <c r="T488" s="41">
        <f>'Pályáztatási szakasz'!W488</f>
        <v>0</v>
      </c>
      <c r="U488" s="272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2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2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2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2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2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2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2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2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2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2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88" t="str">
        <f>'Pályáztatási szakasz'!E489:F489</f>
        <v>Költségelem megnevezés…</v>
      </c>
      <c r="F489" s="388"/>
      <c r="G489" s="273">
        <f>'Pályáztatási szakasz'!G489</f>
        <v>0</v>
      </c>
      <c r="H489" s="274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3">
        <f t="shared" si="2558"/>
        <v>0</v>
      </c>
      <c r="T489" s="41">
        <f>'Pályáztatási szakasz'!W489</f>
        <v>0</v>
      </c>
      <c r="U489" s="272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2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2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2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2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2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2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2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2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2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2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88" t="str">
        <f>'Pályáztatási szakasz'!E490:F490</f>
        <v>Költségelem megnevezés…</v>
      </c>
      <c r="F490" s="388"/>
      <c r="G490" s="273">
        <f>'Pályáztatási szakasz'!G490</f>
        <v>0</v>
      </c>
      <c r="H490" s="274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3">
        <f t="shared" si="2558"/>
        <v>0</v>
      </c>
      <c r="T490" s="41">
        <f>'Pályáztatási szakasz'!W490</f>
        <v>0</v>
      </c>
      <c r="U490" s="272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2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2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2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2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2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2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2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2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2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2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88" t="str">
        <f>'Pályáztatási szakasz'!E491:F491</f>
        <v>Költségelem megnevezés…</v>
      </c>
      <c r="F491" s="388"/>
      <c r="G491" s="273">
        <f>'Pályáztatási szakasz'!G491</f>
        <v>0</v>
      </c>
      <c r="H491" s="274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3">
        <f t="shared" si="2558"/>
        <v>0</v>
      </c>
      <c r="T491" s="41">
        <f>'Pályáztatási szakasz'!W491</f>
        <v>0</v>
      </c>
      <c r="U491" s="272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2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2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2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2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2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2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2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2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2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2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88" t="str">
        <f>'Pályáztatási szakasz'!E492:F492</f>
        <v>Költségelem megnevezés…</v>
      </c>
      <c r="F492" s="388"/>
      <c r="G492" s="273">
        <f>'Pályáztatási szakasz'!G492</f>
        <v>0</v>
      </c>
      <c r="H492" s="274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3">
        <f t="shared" si="2558"/>
        <v>0</v>
      </c>
      <c r="T492" s="41">
        <f>'Pályáztatási szakasz'!W492</f>
        <v>0</v>
      </c>
      <c r="U492" s="272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2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2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2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2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2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2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2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2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2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2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88" t="str">
        <f>'Pályáztatási szakasz'!E493:F493</f>
        <v>Költségelem megnevezés…</v>
      </c>
      <c r="F493" s="388"/>
      <c r="G493" s="273">
        <f>'Pályáztatási szakasz'!G493</f>
        <v>0</v>
      </c>
      <c r="H493" s="274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3">
        <f t="shared" si="2558"/>
        <v>0</v>
      </c>
      <c r="T493" s="41">
        <f>'Pályáztatási szakasz'!W493</f>
        <v>0</v>
      </c>
      <c r="U493" s="272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2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2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2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2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2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2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2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2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2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2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88" t="str">
        <f>'Pályáztatási szakasz'!E494:F494</f>
        <v>Költségelem megnevezés…</v>
      </c>
      <c r="F494" s="388"/>
      <c r="G494" s="273">
        <f>'Pályáztatási szakasz'!G494</f>
        <v>0</v>
      </c>
      <c r="H494" s="274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3">
        <f t="shared" si="2558"/>
        <v>0</v>
      </c>
      <c r="T494" s="41">
        <f>'Pályáztatási szakasz'!W494</f>
        <v>0</v>
      </c>
      <c r="U494" s="272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2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2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2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2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2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2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2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2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2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2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88" t="str">
        <f>'Pályáztatási szakasz'!E495:F495</f>
        <v>Költségelem megnevezés…</v>
      </c>
      <c r="F495" s="388"/>
      <c r="G495" s="273">
        <f>'Pályáztatási szakasz'!G495</f>
        <v>0</v>
      </c>
      <c r="H495" s="274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3">
        <f t="shared" si="2558"/>
        <v>0</v>
      </c>
      <c r="T495" s="41">
        <f>'Pályáztatási szakasz'!W495</f>
        <v>0</v>
      </c>
      <c r="U495" s="272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2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2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2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2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2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2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2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2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2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2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6"/>
      <c r="D496" s="327" t="s">
        <v>28</v>
      </c>
      <c r="E496" s="328"/>
      <c r="F496" s="329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7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7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7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7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7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7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7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7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7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7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7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6"/>
      <c r="D497" s="276"/>
      <c r="E497" s="388" t="str">
        <f>'Pályáztatási szakasz'!E497:F497</f>
        <v>Költségelem megnevezés…</v>
      </c>
      <c r="F497" s="388"/>
      <c r="G497" s="273">
        <f>'Pályáztatási szakasz'!G497</f>
        <v>0</v>
      </c>
      <c r="H497" s="274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3">
        <f>L497-Q497</f>
        <v>0</v>
      </c>
      <c r="T497" s="41">
        <f>'Pályáztatási szakasz'!W497</f>
        <v>0</v>
      </c>
      <c r="U497" s="277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7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7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7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7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7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7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7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7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7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7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6"/>
      <c r="D498" s="276"/>
      <c r="E498" s="388" t="str">
        <f>'Pályáztatási szakasz'!E498:F498</f>
        <v>Költségelem megnevezés…</v>
      </c>
      <c r="F498" s="388"/>
      <c r="G498" s="273">
        <f>'Pályáztatási szakasz'!G498</f>
        <v>0</v>
      </c>
      <c r="H498" s="274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3">
        <f t="shared" ref="S498:S516" si="2685">L498-Q498</f>
        <v>0</v>
      </c>
      <c r="T498" s="41">
        <f>'Pályáztatási szakasz'!W498</f>
        <v>0</v>
      </c>
      <c r="U498" s="277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7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7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7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7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7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7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7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7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7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7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6"/>
      <c r="D499" s="276"/>
      <c r="E499" s="388" t="str">
        <f>'Pályáztatási szakasz'!E499:F499</f>
        <v>Költségelem megnevezés…</v>
      </c>
      <c r="F499" s="388"/>
      <c r="G499" s="273">
        <f>'Pályáztatási szakasz'!G499</f>
        <v>0</v>
      </c>
      <c r="H499" s="274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3">
        <f t="shared" si="2685"/>
        <v>0</v>
      </c>
      <c r="T499" s="41">
        <f>'Pályáztatási szakasz'!W499</f>
        <v>0</v>
      </c>
      <c r="U499" s="277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7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7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7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7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7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7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7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7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7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7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6"/>
      <c r="D500" s="276"/>
      <c r="E500" s="388" t="str">
        <f>'Pályáztatási szakasz'!E500:F500</f>
        <v>Költségelem megnevezés…</v>
      </c>
      <c r="F500" s="388"/>
      <c r="G500" s="273">
        <f>'Pályáztatási szakasz'!G500</f>
        <v>0</v>
      </c>
      <c r="H500" s="274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3">
        <f t="shared" si="2685"/>
        <v>0</v>
      </c>
      <c r="T500" s="41">
        <f>'Pályáztatási szakasz'!W500</f>
        <v>0</v>
      </c>
      <c r="U500" s="277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7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7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7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7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7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7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7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7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7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7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6"/>
      <c r="D501" s="276"/>
      <c r="E501" s="388" t="str">
        <f>'Pályáztatási szakasz'!E501:F501</f>
        <v>Költségelem megnevezés…</v>
      </c>
      <c r="F501" s="388"/>
      <c r="G501" s="273">
        <f>'Pályáztatási szakasz'!G501</f>
        <v>0</v>
      </c>
      <c r="H501" s="274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3">
        <f t="shared" si="2685"/>
        <v>0</v>
      </c>
      <c r="T501" s="41">
        <f>'Pályáztatási szakasz'!W501</f>
        <v>0</v>
      </c>
      <c r="U501" s="277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7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7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7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7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7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7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7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7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7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7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6"/>
      <c r="D502" s="276"/>
      <c r="E502" s="388" t="str">
        <f>'Pályáztatási szakasz'!E502:F502</f>
        <v>Költségelem megnevezés…</v>
      </c>
      <c r="F502" s="388"/>
      <c r="G502" s="273">
        <f>'Pályáztatási szakasz'!G502</f>
        <v>0</v>
      </c>
      <c r="H502" s="274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3">
        <f t="shared" si="2685"/>
        <v>0</v>
      </c>
      <c r="T502" s="41">
        <f>'Pályáztatási szakasz'!W502</f>
        <v>0</v>
      </c>
      <c r="U502" s="277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7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7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7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7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7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7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7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7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7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7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6"/>
      <c r="D503" s="276"/>
      <c r="E503" s="388" t="str">
        <f>'Pályáztatási szakasz'!E503:F503</f>
        <v>Költségelem megnevezés…</v>
      </c>
      <c r="F503" s="388"/>
      <c r="G503" s="273">
        <f>'Pályáztatási szakasz'!G503</f>
        <v>0</v>
      </c>
      <c r="H503" s="274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3">
        <f t="shared" si="2685"/>
        <v>0</v>
      </c>
      <c r="T503" s="41">
        <f>'Pályáztatási szakasz'!W503</f>
        <v>0</v>
      </c>
      <c r="U503" s="277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7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7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7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7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7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7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7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7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7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7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6"/>
      <c r="D504" s="276"/>
      <c r="E504" s="388" t="str">
        <f>'Pályáztatási szakasz'!E504:F504</f>
        <v>Költségelem megnevezés…</v>
      </c>
      <c r="F504" s="388"/>
      <c r="G504" s="273">
        <f>'Pályáztatási szakasz'!G504</f>
        <v>0</v>
      </c>
      <c r="H504" s="274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3">
        <f t="shared" si="2685"/>
        <v>0</v>
      </c>
      <c r="T504" s="41">
        <f>'Pályáztatási szakasz'!W504</f>
        <v>0</v>
      </c>
      <c r="U504" s="277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7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7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7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7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7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7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7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7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7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7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6"/>
      <c r="D505" s="276"/>
      <c r="E505" s="388" t="str">
        <f>'Pályáztatási szakasz'!E505:F505</f>
        <v>Költségelem megnevezés…</v>
      </c>
      <c r="F505" s="388"/>
      <c r="G505" s="273">
        <f>'Pályáztatási szakasz'!G505</f>
        <v>0</v>
      </c>
      <c r="H505" s="274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3">
        <f t="shared" si="2685"/>
        <v>0</v>
      </c>
      <c r="T505" s="41">
        <f>'Pályáztatási szakasz'!W505</f>
        <v>0</v>
      </c>
      <c r="U505" s="277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7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7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7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7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7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7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7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7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7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7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6"/>
      <c r="D506" s="276"/>
      <c r="E506" s="388" t="str">
        <f>'Pályáztatási szakasz'!E506:F506</f>
        <v>Költségelem megnevezés…</v>
      </c>
      <c r="F506" s="388"/>
      <c r="G506" s="273">
        <f>'Pályáztatási szakasz'!G506</f>
        <v>0</v>
      </c>
      <c r="H506" s="274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3">
        <f t="shared" si="2685"/>
        <v>0</v>
      </c>
      <c r="T506" s="41">
        <f>'Pályáztatási szakasz'!W506</f>
        <v>0</v>
      </c>
      <c r="U506" s="277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7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7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7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7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7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7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7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7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7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7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6"/>
      <c r="D507" s="276"/>
      <c r="E507" s="388" t="str">
        <f>'Pályáztatási szakasz'!E507:F507</f>
        <v>Költségelem megnevezés…</v>
      </c>
      <c r="F507" s="388"/>
      <c r="G507" s="273">
        <f>'Pályáztatási szakasz'!G507</f>
        <v>0</v>
      </c>
      <c r="H507" s="274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3">
        <f t="shared" si="2685"/>
        <v>0</v>
      </c>
      <c r="T507" s="41">
        <f>'Pályáztatási szakasz'!W507</f>
        <v>0</v>
      </c>
      <c r="U507" s="277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7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7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7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7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7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7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7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7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7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7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6"/>
      <c r="D508" s="276"/>
      <c r="E508" s="388" t="str">
        <f>'Pályáztatási szakasz'!E508:F508</f>
        <v>Költségelem megnevezés…</v>
      </c>
      <c r="F508" s="388"/>
      <c r="G508" s="273">
        <f>'Pályáztatási szakasz'!G508</f>
        <v>0</v>
      </c>
      <c r="H508" s="274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3">
        <f t="shared" si="2685"/>
        <v>0</v>
      </c>
      <c r="T508" s="41">
        <f>'Pályáztatási szakasz'!W508</f>
        <v>0</v>
      </c>
      <c r="U508" s="277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7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7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7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7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7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7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7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7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7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7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6"/>
      <c r="D509" s="276"/>
      <c r="E509" s="388" t="str">
        <f>'Pályáztatási szakasz'!E509:F509</f>
        <v>Költségelem megnevezés…</v>
      </c>
      <c r="F509" s="388"/>
      <c r="G509" s="273">
        <f>'Pályáztatási szakasz'!G509</f>
        <v>0</v>
      </c>
      <c r="H509" s="274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3">
        <f t="shared" si="2685"/>
        <v>0</v>
      </c>
      <c r="T509" s="41">
        <f>'Pályáztatási szakasz'!W509</f>
        <v>0</v>
      </c>
      <c r="U509" s="277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7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7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7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7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7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7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7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7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7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7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6"/>
      <c r="D510" s="276"/>
      <c r="E510" s="388" t="str">
        <f>'Pályáztatási szakasz'!E510:F510</f>
        <v>Költségelem megnevezés…</v>
      </c>
      <c r="F510" s="388"/>
      <c r="G510" s="273">
        <f>'Pályáztatási szakasz'!G510</f>
        <v>0</v>
      </c>
      <c r="H510" s="274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3">
        <f t="shared" si="2685"/>
        <v>0</v>
      </c>
      <c r="T510" s="41">
        <f>'Pályáztatási szakasz'!W510</f>
        <v>0</v>
      </c>
      <c r="U510" s="277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7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7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7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7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7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7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7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7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7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7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6"/>
      <c r="D511" s="276"/>
      <c r="E511" s="388" t="str">
        <f>'Pályáztatási szakasz'!E511:F511</f>
        <v>Költségelem megnevezés…</v>
      </c>
      <c r="F511" s="388"/>
      <c r="G511" s="273">
        <f>'Pályáztatási szakasz'!G511</f>
        <v>0</v>
      </c>
      <c r="H511" s="274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3">
        <f t="shared" si="2685"/>
        <v>0</v>
      </c>
      <c r="T511" s="41">
        <f>'Pályáztatási szakasz'!W511</f>
        <v>0</v>
      </c>
      <c r="U511" s="277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7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7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7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7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7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7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7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7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7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7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6"/>
      <c r="D512" s="276"/>
      <c r="E512" s="388" t="str">
        <f>'Pályáztatási szakasz'!E512:F512</f>
        <v>Költségelem megnevezés…</v>
      </c>
      <c r="F512" s="388"/>
      <c r="G512" s="273">
        <f>'Pályáztatási szakasz'!G512</f>
        <v>0</v>
      </c>
      <c r="H512" s="274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3">
        <f t="shared" si="2685"/>
        <v>0</v>
      </c>
      <c r="T512" s="41">
        <f>'Pályáztatási szakasz'!W512</f>
        <v>0</v>
      </c>
      <c r="U512" s="277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7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7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7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7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7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7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7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7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7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7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6"/>
      <c r="D513" s="276"/>
      <c r="E513" s="388" t="str">
        <f>'Pályáztatási szakasz'!E513:F513</f>
        <v>Költségelem megnevezés…</v>
      </c>
      <c r="F513" s="388"/>
      <c r="G513" s="273">
        <f>'Pályáztatási szakasz'!G513</f>
        <v>0</v>
      </c>
      <c r="H513" s="274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3">
        <f t="shared" si="2685"/>
        <v>0</v>
      </c>
      <c r="T513" s="41">
        <f>'Pályáztatási szakasz'!W513</f>
        <v>0</v>
      </c>
      <c r="U513" s="277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7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7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7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7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7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7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7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7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7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7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6"/>
      <c r="D514" s="276"/>
      <c r="E514" s="388" t="str">
        <f>'Pályáztatási szakasz'!E514:F514</f>
        <v>Költségelem megnevezés…</v>
      </c>
      <c r="F514" s="388"/>
      <c r="G514" s="273">
        <f>'Pályáztatási szakasz'!G514</f>
        <v>0</v>
      </c>
      <c r="H514" s="274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3">
        <f t="shared" si="2685"/>
        <v>0</v>
      </c>
      <c r="T514" s="41">
        <f>'Pályáztatási szakasz'!W514</f>
        <v>0</v>
      </c>
      <c r="U514" s="277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7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7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7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7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7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7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7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7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7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7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6"/>
      <c r="D515" s="276"/>
      <c r="E515" s="388" t="str">
        <f>'Pályáztatási szakasz'!E515:F515</f>
        <v>Költségelem megnevezés…</v>
      </c>
      <c r="F515" s="388"/>
      <c r="G515" s="273">
        <f>'Pályáztatási szakasz'!G515</f>
        <v>0</v>
      </c>
      <c r="H515" s="274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3">
        <f t="shared" si="2685"/>
        <v>0</v>
      </c>
      <c r="T515" s="41">
        <f>'Pályáztatási szakasz'!W515</f>
        <v>0</v>
      </c>
      <c r="U515" s="277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7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7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7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7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7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7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7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7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7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7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6"/>
      <c r="D516" s="276"/>
      <c r="E516" s="388" t="str">
        <f>'Pályáztatási szakasz'!E516:F516</f>
        <v>Költségelem megnevezés…</v>
      </c>
      <c r="F516" s="388"/>
      <c r="G516" s="273">
        <f>'Pályáztatási szakasz'!G516</f>
        <v>0</v>
      </c>
      <c r="H516" s="274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3">
        <f t="shared" si="2685"/>
        <v>0</v>
      </c>
      <c r="T516" s="41">
        <f>'Pályáztatási szakasz'!W516</f>
        <v>0</v>
      </c>
      <c r="U516" s="277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7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7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7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7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7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7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7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7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7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7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92" t="s">
        <v>37</v>
      </c>
      <c r="D517" s="393"/>
      <c r="E517" s="393"/>
      <c r="F517" s="394"/>
      <c r="G517" s="120"/>
      <c r="H517" s="275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2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2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2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2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2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2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2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2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2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2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2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27" t="s">
        <v>29</v>
      </c>
      <c r="E518" s="328"/>
      <c r="F518" s="329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2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2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2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2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2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2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2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2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2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2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2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9"/>
      <c r="E519" s="388" t="str">
        <f>'Pályáztatási szakasz'!E519:F519</f>
        <v>Költségelem megnevezés…</v>
      </c>
      <c r="F519" s="388"/>
      <c r="G519" s="273">
        <f>'Pályáztatási szakasz'!G519</f>
        <v>0</v>
      </c>
      <c r="H519" s="274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3">
        <f>L519-Q519</f>
        <v>0</v>
      </c>
      <c r="T519" s="41">
        <f>'Pályáztatási szakasz'!W519</f>
        <v>0</v>
      </c>
      <c r="U519" s="272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2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2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2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2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2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2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2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2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2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2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9"/>
      <c r="E520" s="388" t="str">
        <f>'Pályáztatási szakasz'!E520:F520</f>
        <v>Költségelem megnevezés…</v>
      </c>
      <c r="F520" s="388"/>
      <c r="G520" s="273">
        <f>'Pályáztatási szakasz'!G520</f>
        <v>0</v>
      </c>
      <c r="H520" s="274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3">
        <f t="shared" ref="S520:S538" si="2810">L520-Q520</f>
        <v>0</v>
      </c>
      <c r="T520" s="41">
        <f>'Pályáztatási szakasz'!W520</f>
        <v>0</v>
      </c>
      <c r="U520" s="272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2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2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2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2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2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2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2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2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2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2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9"/>
      <c r="E521" s="388" t="str">
        <f>'Pályáztatási szakasz'!E521:F521</f>
        <v>Költségelem megnevezés…</v>
      </c>
      <c r="F521" s="388"/>
      <c r="G521" s="273">
        <f>'Pályáztatási szakasz'!G521</f>
        <v>0</v>
      </c>
      <c r="H521" s="274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3">
        <f t="shared" si="2810"/>
        <v>0</v>
      </c>
      <c r="T521" s="41">
        <f>'Pályáztatási szakasz'!W521</f>
        <v>0</v>
      </c>
      <c r="U521" s="272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2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2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2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2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2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2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2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2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2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2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9"/>
      <c r="E522" s="388" t="str">
        <f>'Pályáztatási szakasz'!E522:F522</f>
        <v>Költségelem megnevezés…</v>
      </c>
      <c r="F522" s="388"/>
      <c r="G522" s="273">
        <f>'Pályáztatási szakasz'!G522</f>
        <v>0</v>
      </c>
      <c r="H522" s="274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3">
        <f t="shared" si="2810"/>
        <v>0</v>
      </c>
      <c r="T522" s="41">
        <f>'Pályáztatási szakasz'!W522</f>
        <v>0</v>
      </c>
      <c r="U522" s="272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2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2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2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2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2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2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2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2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2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2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9"/>
      <c r="E523" s="388" t="str">
        <f>'Pályáztatási szakasz'!E523:F523</f>
        <v>Költségelem megnevezés…</v>
      </c>
      <c r="F523" s="388"/>
      <c r="G523" s="273">
        <f>'Pályáztatási szakasz'!G523</f>
        <v>0</v>
      </c>
      <c r="H523" s="274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3">
        <f t="shared" si="2810"/>
        <v>0</v>
      </c>
      <c r="T523" s="41">
        <f>'Pályáztatási szakasz'!W523</f>
        <v>0</v>
      </c>
      <c r="U523" s="272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2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2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2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2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2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2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2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2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2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2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9"/>
      <c r="E524" s="388" t="str">
        <f>'Pályáztatási szakasz'!E524:F524</f>
        <v>Költségelem megnevezés…</v>
      </c>
      <c r="F524" s="388"/>
      <c r="G524" s="273">
        <f>'Pályáztatási szakasz'!G524</f>
        <v>0</v>
      </c>
      <c r="H524" s="274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3">
        <f t="shared" si="2810"/>
        <v>0</v>
      </c>
      <c r="T524" s="41">
        <f>'Pályáztatási szakasz'!W524</f>
        <v>0</v>
      </c>
      <c r="U524" s="272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2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2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2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2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2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2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2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2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2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2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9"/>
      <c r="E525" s="388" t="str">
        <f>'Pályáztatási szakasz'!E525:F525</f>
        <v>Költségelem megnevezés…</v>
      </c>
      <c r="F525" s="388"/>
      <c r="G525" s="273">
        <f>'Pályáztatási szakasz'!G525</f>
        <v>0</v>
      </c>
      <c r="H525" s="274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3">
        <f t="shared" si="2810"/>
        <v>0</v>
      </c>
      <c r="T525" s="41">
        <f>'Pályáztatási szakasz'!W525</f>
        <v>0</v>
      </c>
      <c r="U525" s="272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2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2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2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2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2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2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2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2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2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2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9"/>
      <c r="E526" s="388" t="str">
        <f>'Pályáztatási szakasz'!E526:F526</f>
        <v>Költségelem megnevezés…</v>
      </c>
      <c r="F526" s="388"/>
      <c r="G526" s="273">
        <f>'Pályáztatási szakasz'!G526</f>
        <v>0</v>
      </c>
      <c r="H526" s="274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3">
        <f t="shared" si="2810"/>
        <v>0</v>
      </c>
      <c r="T526" s="41">
        <f>'Pályáztatási szakasz'!W526</f>
        <v>0</v>
      </c>
      <c r="U526" s="272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2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2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2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2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2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2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2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2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2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2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9"/>
      <c r="E527" s="388" t="str">
        <f>'Pályáztatási szakasz'!E527:F527</f>
        <v>Költségelem megnevezés…</v>
      </c>
      <c r="F527" s="388"/>
      <c r="G527" s="273">
        <f>'Pályáztatási szakasz'!G527</f>
        <v>0</v>
      </c>
      <c r="H527" s="274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3">
        <f t="shared" si="2810"/>
        <v>0</v>
      </c>
      <c r="T527" s="41">
        <f>'Pályáztatási szakasz'!W527</f>
        <v>0</v>
      </c>
      <c r="U527" s="272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2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2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2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2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2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2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2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2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2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2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9"/>
      <c r="E528" s="388" t="str">
        <f>'Pályáztatási szakasz'!E528:F528</f>
        <v>Költségelem megnevezés…</v>
      </c>
      <c r="F528" s="388"/>
      <c r="G528" s="273">
        <f>'Pályáztatási szakasz'!G528</f>
        <v>0</v>
      </c>
      <c r="H528" s="274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3">
        <f t="shared" si="2810"/>
        <v>0</v>
      </c>
      <c r="T528" s="41">
        <f>'Pályáztatási szakasz'!W528</f>
        <v>0</v>
      </c>
      <c r="U528" s="272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2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2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2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2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2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2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2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2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2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2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9"/>
      <c r="E529" s="388" t="str">
        <f>'Pályáztatási szakasz'!E529:F529</f>
        <v>Költségelem megnevezés…</v>
      </c>
      <c r="F529" s="388"/>
      <c r="G529" s="273">
        <f>'Pályáztatási szakasz'!G529</f>
        <v>0</v>
      </c>
      <c r="H529" s="274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3">
        <f t="shared" si="2810"/>
        <v>0</v>
      </c>
      <c r="T529" s="41">
        <f>'Pályáztatási szakasz'!W529</f>
        <v>0</v>
      </c>
      <c r="U529" s="272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2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2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2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2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2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2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2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2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2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2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9"/>
      <c r="E530" s="388" t="str">
        <f>'Pályáztatási szakasz'!E530:F530</f>
        <v>Költségelem megnevezés…</v>
      </c>
      <c r="F530" s="388"/>
      <c r="G530" s="273">
        <f>'Pályáztatási szakasz'!G530</f>
        <v>0</v>
      </c>
      <c r="H530" s="274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3">
        <f t="shared" si="2810"/>
        <v>0</v>
      </c>
      <c r="T530" s="41">
        <f>'Pályáztatási szakasz'!W530</f>
        <v>0</v>
      </c>
      <c r="U530" s="272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2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2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2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2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2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2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2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2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2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2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9"/>
      <c r="E531" s="388" t="str">
        <f>'Pályáztatási szakasz'!E531:F531</f>
        <v>Költségelem megnevezés…</v>
      </c>
      <c r="F531" s="388"/>
      <c r="G531" s="273">
        <f>'Pályáztatási szakasz'!G531</f>
        <v>0</v>
      </c>
      <c r="H531" s="274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3">
        <f t="shared" si="2810"/>
        <v>0</v>
      </c>
      <c r="T531" s="41">
        <f>'Pályáztatási szakasz'!W531</f>
        <v>0</v>
      </c>
      <c r="U531" s="272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2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2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2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2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2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2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2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2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2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2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9"/>
      <c r="E532" s="388" t="str">
        <f>'Pályáztatási szakasz'!E532:F532</f>
        <v>Költségelem megnevezés…</v>
      </c>
      <c r="F532" s="388"/>
      <c r="G532" s="273">
        <f>'Pályáztatási szakasz'!G532</f>
        <v>0</v>
      </c>
      <c r="H532" s="274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3">
        <f t="shared" si="2810"/>
        <v>0</v>
      </c>
      <c r="T532" s="41">
        <f>'Pályáztatási szakasz'!W532</f>
        <v>0</v>
      </c>
      <c r="U532" s="272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2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2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2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2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2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2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2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2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2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2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9"/>
      <c r="E533" s="388" t="str">
        <f>'Pályáztatási szakasz'!E533:F533</f>
        <v>Költségelem megnevezés…</v>
      </c>
      <c r="F533" s="388"/>
      <c r="G533" s="273">
        <f>'Pályáztatási szakasz'!G533</f>
        <v>0</v>
      </c>
      <c r="H533" s="274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3">
        <f t="shared" si="2810"/>
        <v>0</v>
      </c>
      <c r="T533" s="41">
        <f>'Pályáztatási szakasz'!W533</f>
        <v>0</v>
      </c>
      <c r="U533" s="272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2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2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2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2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2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2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2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2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2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2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9"/>
      <c r="E534" s="388" t="str">
        <f>'Pályáztatási szakasz'!E534:F534</f>
        <v>Költségelem megnevezés…</v>
      </c>
      <c r="F534" s="388"/>
      <c r="G534" s="273">
        <f>'Pályáztatási szakasz'!G534</f>
        <v>0</v>
      </c>
      <c r="H534" s="274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3">
        <f t="shared" si="2810"/>
        <v>0</v>
      </c>
      <c r="T534" s="41">
        <f>'Pályáztatási szakasz'!W534</f>
        <v>0</v>
      </c>
      <c r="U534" s="272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2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2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2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2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2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2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2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2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2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2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9"/>
      <c r="E535" s="388" t="str">
        <f>'Pályáztatási szakasz'!E535:F535</f>
        <v>Költségelem megnevezés…</v>
      </c>
      <c r="F535" s="388"/>
      <c r="G535" s="273">
        <f>'Pályáztatási szakasz'!G535</f>
        <v>0</v>
      </c>
      <c r="H535" s="274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3">
        <f t="shared" si="2810"/>
        <v>0</v>
      </c>
      <c r="T535" s="41">
        <f>'Pályáztatási szakasz'!W535</f>
        <v>0</v>
      </c>
      <c r="U535" s="272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2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2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2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2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2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2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2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2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2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2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9"/>
      <c r="E536" s="388" t="str">
        <f>'Pályáztatási szakasz'!E536:F536</f>
        <v>Költségelem megnevezés…</v>
      </c>
      <c r="F536" s="388"/>
      <c r="G536" s="273">
        <f>'Pályáztatási szakasz'!G536</f>
        <v>0</v>
      </c>
      <c r="H536" s="274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3">
        <f t="shared" si="2810"/>
        <v>0</v>
      </c>
      <c r="T536" s="41">
        <f>'Pályáztatási szakasz'!W536</f>
        <v>0</v>
      </c>
      <c r="U536" s="272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2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2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2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2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2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2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2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2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2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2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9"/>
      <c r="E537" s="388" t="str">
        <f>'Pályáztatási szakasz'!E537:F537</f>
        <v>Költségelem megnevezés…</v>
      </c>
      <c r="F537" s="388"/>
      <c r="G537" s="273">
        <f>'Pályáztatási szakasz'!G537</f>
        <v>0</v>
      </c>
      <c r="H537" s="274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3">
        <f t="shared" si="2810"/>
        <v>0</v>
      </c>
      <c r="T537" s="41">
        <f>'Pályáztatási szakasz'!W537</f>
        <v>0</v>
      </c>
      <c r="U537" s="272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2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2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2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2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2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2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2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2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2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2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9"/>
      <c r="E538" s="388" t="str">
        <f>'Pályáztatási szakasz'!E538:F538</f>
        <v>Költségelem megnevezés…</v>
      </c>
      <c r="F538" s="388"/>
      <c r="G538" s="273">
        <f>'Pályáztatási szakasz'!G538</f>
        <v>0</v>
      </c>
      <c r="H538" s="274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3">
        <f t="shared" si="2810"/>
        <v>0</v>
      </c>
      <c r="T538" s="41">
        <f>'Pályáztatási szakasz'!W538</f>
        <v>0</v>
      </c>
      <c r="U538" s="272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2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2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2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2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2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2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2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2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2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2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27" t="s">
        <v>30</v>
      </c>
      <c r="E539" s="328"/>
      <c r="F539" s="329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2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2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2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2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2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2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2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2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2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2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2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9"/>
      <c r="E540" s="388" t="str">
        <f>'Pályáztatási szakasz'!E540:F540</f>
        <v>Költségelem megnevezés…</v>
      </c>
      <c r="F540" s="388"/>
      <c r="G540" s="273">
        <f>'Pályáztatási szakasz'!G540</f>
        <v>0</v>
      </c>
      <c r="H540" s="274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3">
        <f>L540-Q540</f>
        <v>0</v>
      </c>
      <c r="T540" s="41">
        <f>'Pályáztatási szakasz'!W540</f>
        <v>0</v>
      </c>
      <c r="U540" s="272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2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2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2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2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2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2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2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2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2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2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9"/>
      <c r="E541" s="388" t="str">
        <f>'Pályáztatási szakasz'!E541:F541</f>
        <v>Költségelem megnevezés…</v>
      </c>
      <c r="F541" s="388"/>
      <c r="G541" s="273">
        <f>'Pályáztatási szakasz'!G541</f>
        <v>0</v>
      </c>
      <c r="H541" s="274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3">
        <f t="shared" ref="S541:S559" si="2921">L541-Q541</f>
        <v>0</v>
      </c>
      <c r="T541" s="41">
        <f>'Pályáztatási szakasz'!W541</f>
        <v>0</v>
      </c>
      <c r="U541" s="272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2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2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2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2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2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2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2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2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2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2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9"/>
      <c r="E542" s="388" t="str">
        <f>'Pályáztatási szakasz'!E542:F542</f>
        <v>Költségelem megnevezés…</v>
      </c>
      <c r="F542" s="388"/>
      <c r="G542" s="273">
        <f>'Pályáztatási szakasz'!G542</f>
        <v>0</v>
      </c>
      <c r="H542" s="274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3">
        <f t="shared" si="2921"/>
        <v>0</v>
      </c>
      <c r="T542" s="41">
        <f>'Pályáztatási szakasz'!W542</f>
        <v>0</v>
      </c>
      <c r="U542" s="272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2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2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2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2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2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2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2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2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2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2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9"/>
      <c r="E543" s="388" t="str">
        <f>'Pályáztatási szakasz'!E543:F543</f>
        <v>Költségelem megnevezés…</v>
      </c>
      <c r="F543" s="388"/>
      <c r="G543" s="273">
        <f>'Pályáztatási szakasz'!G543</f>
        <v>0</v>
      </c>
      <c r="H543" s="274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3">
        <f t="shared" si="2921"/>
        <v>0</v>
      </c>
      <c r="T543" s="41">
        <f>'Pályáztatási szakasz'!W543</f>
        <v>0</v>
      </c>
      <c r="U543" s="272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2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2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2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2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2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2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2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2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2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2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9"/>
      <c r="E544" s="388" t="str">
        <f>'Pályáztatási szakasz'!E544:F544</f>
        <v>Költségelem megnevezés…</v>
      </c>
      <c r="F544" s="388"/>
      <c r="G544" s="273">
        <f>'Pályáztatási szakasz'!G544</f>
        <v>0</v>
      </c>
      <c r="H544" s="274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3">
        <f t="shared" si="2921"/>
        <v>0</v>
      </c>
      <c r="T544" s="41">
        <f>'Pályáztatási szakasz'!W544</f>
        <v>0</v>
      </c>
      <c r="U544" s="272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2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2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2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2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2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2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2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2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2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2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9"/>
      <c r="E545" s="388" t="str">
        <f>'Pályáztatási szakasz'!E545:F545</f>
        <v>Költségelem megnevezés…</v>
      </c>
      <c r="F545" s="388"/>
      <c r="G545" s="273">
        <f>'Pályáztatási szakasz'!G545</f>
        <v>0</v>
      </c>
      <c r="H545" s="274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3">
        <f t="shared" si="2921"/>
        <v>0</v>
      </c>
      <c r="T545" s="41">
        <f>'Pályáztatási szakasz'!W545</f>
        <v>0</v>
      </c>
      <c r="U545" s="272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2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2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2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2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2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2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2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2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2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2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9"/>
      <c r="E546" s="388" t="str">
        <f>'Pályáztatási szakasz'!E546:F546</f>
        <v>Költségelem megnevezés…</v>
      </c>
      <c r="F546" s="388"/>
      <c r="G546" s="273">
        <f>'Pályáztatási szakasz'!G546</f>
        <v>0</v>
      </c>
      <c r="H546" s="274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3">
        <f t="shared" si="2921"/>
        <v>0</v>
      </c>
      <c r="T546" s="41">
        <f>'Pályáztatási szakasz'!W546</f>
        <v>0</v>
      </c>
      <c r="U546" s="272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2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2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2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2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2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2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2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2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2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2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9"/>
      <c r="E547" s="388" t="str">
        <f>'Pályáztatási szakasz'!E547:F547</f>
        <v>Költségelem megnevezés…</v>
      </c>
      <c r="F547" s="388"/>
      <c r="G547" s="273">
        <f>'Pályáztatási szakasz'!G547</f>
        <v>0</v>
      </c>
      <c r="H547" s="274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3">
        <f t="shared" si="2921"/>
        <v>0</v>
      </c>
      <c r="T547" s="41">
        <f>'Pályáztatási szakasz'!W547</f>
        <v>0</v>
      </c>
      <c r="U547" s="272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2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2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2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2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2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2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2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2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2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2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9"/>
      <c r="E548" s="388" t="str">
        <f>'Pályáztatási szakasz'!E548:F548</f>
        <v>Költségelem megnevezés…</v>
      </c>
      <c r="F548" s="388"/>
      <c r="G548" s="273">
        <f>'Pályáztatási szakasz'!G548</f>
        <v>0</v>
      </c>
      <c r="H548" s="274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3">
        <f t="shared" si="2921"/>
        <v>0</v>
      </c>
      <c r="T548" s="41">
        <f>'Pályáztatási szakasz'!W548</f>
        <v>0</v>
      </c>
      <c r="U548" s="272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2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2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2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2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2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2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2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2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2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2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9"/>
      <c r="E549" s="388" t="str">
        <f>'Pályáztatási szakasz'!E549:F549</f>
        <v>Költségelem megnevezés…</v>
      </c>
      <c r="F549" s="388"/>
      <c r="G549" s="273">
        <f>'Pályáztatási szakasz'!G549</f>
        <v>0</v>
      </c>
      <c r="H549" s="274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3">
        <f t="shared" si="2921"/>
        <v>0</v>
      </c>
      <c r="T549" s="41">
        <f>'Pályáztatási szakasz'!W549</f>
        <v>0</v>
      </c>
      <c r="U549" s="272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2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2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2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2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2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2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2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2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2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2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9"/>
      <c r="E550" s="388" t="str">
        <f>'Pályáztatási szakasz'!E550:F550</f>
        <v>Költségelem megnevezés…</v>
      </c>
      <c r="F550" s="388"/>
      <c r="G550" s="273">
        <f>'Pályáztatási szakasz'!G550</f>
        <v>0</v>
      </c>
      <c r="H550" s="274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3">
        <f t="shared" si="2921"/>
        <v>0</v>
      </c>
      <c r="T550" s="41">
        <f>'Pályáztatási szakasz'!W550</f>
        <v>0</v>
      </c>
      <c r="U550" s="272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2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2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2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2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2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2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2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2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2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2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9"/>
      <c r="E551" s="388" t="str">
        <f>'Pályáztatási szakasz'!E551:F551</f>
        <v>Költségelem megnevezés…</v>
      </c>
      <c r="F551" s="388"/>
      <c r="G551" s="273">
        <f>'Pályáztatási szakasz'!G551</f>
        <v>0</v>
      </c>
      <c r="H551" s="274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3">
        <f t="shared" si="2921"/>
        <v>0</v>
      </c>
      <c r="T551" s="41">
        <f>'Pályáztatási szakasz'!W551</f>
        <v>0</v>
      </c>
      <c r="U551" s="272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2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2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2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2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2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2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2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2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2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2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9"/>
      <c r="E552" s="388" t="str">
        <f>'Pályáztatási szakasz'!E552:F552</f>
        <v>Költségelem megnevezés…</v>
      </c>
      <c r="F552" s="388"/>
      <c r="G552" s="273">
        <f>'Pályáztatási szakasz'!G552</f>
        <v>0</v>
      </c>
      <c r="H552" s="274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3">
        <f t="shared" si="2921"/>
        <v>0</v>
      </c>
      <c r="T552" s="41">
        <f>'Pályáztatási szakasz'!W552</f>
        <v>0</v>
      </c>
      <c r="U552" s="272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2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2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2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2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2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2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2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2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2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2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9"/>
      <c r="E553" s="388" t="str">
        <f>'Pályáztatási szakasz'!E553:F553</f>
        <v>Költségelem megnevezés…</v>
      </c>
      <c r="F553" s="388"/>
      <c r="G553" s="273">
        <f>'Pályáztatási szakasz'!G553</f>
        <v>0</v>
      </c>
      <c r="H553" s="274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3">
        <f t="shared" si="2921"/>
        <v>0</v>
      </c>
      <c r="T553" s="41">
        <f>'Pályáztatási szakasz'!W553</f>
        <v>0</v>
      </c>
      <c r="U553" s="272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2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2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2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2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2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2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2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2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2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2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9"/>
      <c r="E554" s="388" t="str">
        <f>'Pályáztatási szakasz'!E554:F554</f>
        <v>Költségelem megnevezés…</v>
      </c>
      <c r="F554" s="388"/>
      <c r="G554" s="273">
        <f>'Pályáztatási szakasz'!G554</f>
        <v>0</v>
      </c>
      <c r="H554" s="274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3">
        <f t="shared" si="2921"/>
        <v>0</v>
      </c>
      <c r="T554" s="41">
        <f>'Pályáztatási szakasz'!W554</f>
        <v>0</v>
      </c>
      <c r="U554" s="272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2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2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2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2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2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2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2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2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2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2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9"/>
      <c r="E555" s="388" t="str">
        <f>'Pályáztatási szakasz'!E555:F555</f>
        <v>Költségelem megnevezés…</v>
      </c>
      <c r="F555" s="388"/>
      <c r="G555" s="273">
        <f>'Pályáztatási szakasz'!G555</f>
        <v>0</v>
      </c>
      <c r="H555" s="274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3">
        <f t="shared" si="2921"/>
        <v>0</v>
      </c>
      <c r="T555" s="41">
        <f>'Pályáztatási szakasz'!W555</f>
        <v>0</v>
      </c>
      <c r="U555" s="272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2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2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2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2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2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2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2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2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2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2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9"/>
      <c r="E556" s="388" t="str">
        <f>'Pályáztatási szakasz'!E556:F556</f>
        <v>Költségelem megnevezés…</v>
      </c>
      <c r="F556" s="388"/>
      <c r="G556" s="273">
        <f>'Pályáztatási szakasz'!G556</f>
        <v>0</v>
      </c>
      <c r="H556" s="274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3">
        <f t="shared" si="2921"/>
        <v>0</v>
      </c>
      <c r="T556" s="41">
        <f>'Pályáztatási szakasz'!W556</f>
        <v>0</v>
      </c>
      <c r="U556" s="272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2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2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2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2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2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2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2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2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2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2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9"/>
      <c r="E557" s="388" t="str">
        <f>'Pályáztatási szakasz'!E557:F557</f>
        <v>Költségelem megnevezés…</v>
      </c>
      <c r="F557" s="388"/>
      <c r="G557" s="273">
        <f>'Pályáztatási szakasz'!G557</f>
        <v>0</v>
      </c>
      <c r="H557" s="274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3">
        <f t="shared" si="2921"/>
        <v>0</v>
      </c>
      <c r="T557" s="41">
        <f>'Pályáztatási szakasz'!W557</f>
        <v>0</v>
      </c>
      <c r="U557" s="272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2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2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2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2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2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2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2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2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2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2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9"/>
      <c r="E558" s="388" t="str">
        <f>'Pályáztatási szakasz'!E558:F558</f>
        <v>Költségelem megnevezés…</v>
      </c>
      <c r="F558" s="388"/>
      <c r="G558" s="273">
        <f>'Pályáztatási szakasz'!G558</f>
        <v>0</v>
      </c>
      <c r="H558" s="274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3">
        <f t="shared" si="2921"/>
        <v>0</v>
      </c>
      <c r="T558" s="41">
        <f>'Pályáztatási szakasz'!W558</f>
        <v>0</v>
      </c>
      <c r="U558" s="272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2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2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2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2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2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2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2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2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2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2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9"/>
      <c r="E559" s="388" t="str">
        <f>'Pályáztatási szakasz'!E559:F559</f>
        <v>Költségelem megnevezés…</v>
      </c>
      <c r="F559" s="388"/>
      <c r="G559" s="273">
        <f>'Pályáztatási szakasz'!G559</f>
        <v>0</v>
      </c>
      <c r="H559" s="274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3">
        <f t="shared" si="2921"/>
        <v>0</v>
      </c>
      <c r="T559" s="41">
        <f>'Pályáztatási szakasz'!W559</f>
        <v>0</v>
      </c>
      <c r="U559" s="272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2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2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2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2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2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2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2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2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2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2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6"/>
      <c r="D560" s="327" t="s">
        <v>31</v>
      </c>
      <c r="E560" s="328"/>
      <c r="F560" s="329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7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7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7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7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7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7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7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7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7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7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7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6"/>
      <c r="D561" s="287"/>
      <c r="E561" s="388" t="str">
        <f>'Pályáztatási szakasz'!E561:F561</f>
        <v>Költségelem megnevezés…</v>
      </c>
      <c r="F561" s="388"/>
      <c r="G561" s="273">
        <f>'Pályáztatási szakasz'!G561</f>
        <v>0</v>
      </c>
      <c r="H561" s="274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3">
        <f>L561-Q561</f>
        <v>0</v>
      </c>
      <c r="T561" s="41">
        <f>'Pályáztatási szakasz'!W561</f>
        <v>0</v>
      </c>
      <c r="U561" s="277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7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7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7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7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7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7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7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7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7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7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6"/>
      <c r="D562" s="287"/>
      <c r="E562" s="388" t="str">
        <f>'Pályáztatási szakasz'!E562:F562</f>
        <v>Költségelem megnevezés…</v>
      </c>
      <c r="F562" s="388"/>
      <c r="G562" s="273">
        <f>'Pályáztatási szakasz'!G562</f>
        <v>0</v>
      </c>
      <c r="H562" s="274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3">
        <f t="shared" ref="S562:S580" si="3039">L562-Q562</f>
        <v>0</v>
      </c>
      <c r="T562" s="41">
        <f>'Pályáztatási szakasz'!W562</f>
        <v>0</v>
      </c>
      <c r="U562" s="277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7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7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7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7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7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7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7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7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7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7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6"/>
      <c r="D563" s="287"/>
      <c r="E563" s="388" t="str">
        <f>'Pályáztatási szakasz'!E563:F563</f>
        <v>Költségelem megnevezés…</v>
      </c>
      <c r="F563" s="388"/>
      <c r="G563" s="273">
        <f>'Pályáztatási szakasz'!G563</f>
        <v>0</v>
      </c>
      <c r="H563" s="274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3">
        <f t="shared" si="3039"/>
        <v>0</v>
      </c>
      <c r="T563" s="41">
        <f>'Pályáztatási szakasz'!W563</f>
        <v>0</v>
      </c>
      <c r="U563" s="277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7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7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7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7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7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7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7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7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7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7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6"/>
      <c r="D564" s="287"/>
      <c r="E564" s="388" t="str">
        <f>'Pályáztatási szakasz'!E564:F564</f>
        <v>Költségelem megnevezés…</v>
      </c>
      <c r="F564" s="388"/>
      <c r="G564" s="273">
        <f>'Pályáztatási szakasz'!G564</f>
        <v>0</v>
      </c>
      <c r="H564" s="274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3">
        <f t="shared" si="3039"/>
        <v>0</v>
      </c>
      <c r="T564" s="41">
        <f>'Pályáztatási szakasz'!W564</f>
        <v>0</v>
      </c>
      <c r="U564" s="277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7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7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7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7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7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7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7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7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7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7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6"/>
      <c r="D565" s="287"/>
      <c r="E565" s="388" t="str">
        <f>'Pályáztatási szakasz'!E565:F565</f>
        <v>Költségelem megnevezés…</v>
      </c>
      <c r="F565" s="388"/>
      <c r="G565" s="273">
        <f>'Pályáztatási szakasz'!G565</f>
        <v>0</v>
      </c>
      <c r="H565" s="274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3">
        <f t="shared" si="3039"/>
        <v>0</v>
      </c>
      <c r="T565" s="41">
        <f>'Pályáztatási szakasz'!W565</f>
        <v>0</v>
      </c>
      <c r="U565" s="277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7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7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7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7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7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7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7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7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7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7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6"/>
      <c r="D566" s="287"/>
      <c r="E566" s="388" t="str">
        <f>'Pályáztatási szakasz'!E566:F566</f>
        <v>Költségelem megnevezés…</v>
      </c>
      <c r="F566" s="388"/>
      <c r="G566" s="273">
        <f>'Pályáztatási szakasz'!G566</f>
        <v>0</v>
      </c>
      <c r="H566" s="274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3">
        <f t="shared" si="3039"/>
        <v>0</v>
      </c>
      <c r="T566" s="41">
        <f>'Pályáztatási szakasz'!W566</f>
        <v>0</v>
      </c>
      <c r="U566" s="277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7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7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7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7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7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7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7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7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7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7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6"/>
      <c r="D567" s="287"/>
      <c r="E567" s="388" t="str">
        <f>'Pályáztatási szakasz'!E567:F567</f>
        <v>Költségelem megnevezés…</v>
      </c>
      <c r="F567" s="388"/>
      <c r="G567" s="273">
        <f>'Pályáztatási szakasz'!G567</f>
        <v>0</v>
      </c>
      <c r="H567" s="274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3">
        <f t="shared" si="3039"/>
        <v>0</v>
      </c>
      <c r="T567" s="41">
        <f>'Pályáztatási szakasz'!W567</f>
        <v>0</v>
      </c>
      <c r="U567" s="277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7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7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7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7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7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7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7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7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7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7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6"/>
      <c r="D568" s="287"/>
      <c r="E568" s="388" t="str">
        <f>'Pályáztatási szakasz'!E568:F568</f>
        <v>Költségelem megnevezés…</v>
      </c>
      <c r="F568" s="388"/>
      <c r="G568" s="273">
        <f>'Pályáztatási szakasz'!G568</f>
        <v>0</v>
      </c>
      <c r="H568" s="274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3">
        <f t="shared" si="3039"/>
        <v>0</v>
      </c>
      <c r="T568" s="41">
        <f>'Pályáztatási szakasz'!W568</f>
        <v>0</v>
      </c>
      <c r="U568" s="277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7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7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7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7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7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7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7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7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7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7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6"/>
      <c r="D569" s="287"/>
      <c r="E569" s="388" t="str">
        <f>'Pályáztatási szakasz'!E569:F569</f>
        <v>Költségelem megnevezés…</v>
      </c>
      <c r="F569" s="388"/>
      <c r="G569" s="273">
        <f>'Pályáztatási szakasz'!G569</f>
        <v>0</v>
      </c>
      <c r="H569" s="274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3">
        <f t="shared" si="3039"/>
        <v>0</v>
      </c>
      <c r="T569" s="41">
        <f>'Pályáztatási szakasz'!W569</f>
        <v>0</v>
      </c>
      <c r="U569" s="277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7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7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7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7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7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7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7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7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7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7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6"/>
      <c r="D570" s="287"/>
      <c r="E570" s="388" t="str">
        <f>'Pályáztatási szakasz'!E570:F570</f>
        <v>Költségelem megnevezés…</v>
      </c>
      <c r="F570" s="388"/>
      <c r="G570" s="273">
        <f>'Pályáztatási szakasz'!G570</f>
        <v>0</v>
      </c>
      <c r="H570" s="274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3">
        <f t="shared" si="3039"/>
        <v>0</v>
      </c>
      <c r="T570" s="41">
        <f>'Pályáztatási szakasz'!W570</f>
        <v>0</v>
      </c>
      <c r="U570" s="277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7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7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7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7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7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7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7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7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7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7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6"/>
      <c r="D571" s="287"/>
      <c r="E571" s="388" t="str">
        <f>'Pályáztatási szakasz'!E571:F571</f>
        <v>Költségelem megnevezés…</v>
      </c>
      <c r="F571" s="388"/>
      <c r="G571" s="273">
        <f>'Pályáztatási szakasz'!G571</f>
        <v>0</v>
      </c>
      <c r="H571" s="274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3">
        <f t="shared" si="3039"/>
        <v>0</v>
      </c>
      <c r="T571" s="41">
        <f>'Pályáztatási szakasz'!W571</f>
        <v>0</v>
      </c>
      <c r="U571" s="277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7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7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7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7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7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7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7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7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7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7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6"/>
      <c r="D572" s="287"/>
      <c r="E572" s="388" t="str">
        <f>'Pályáztatási szakasz'!E572:F572</f>
        <v>Költségelem megnevezés…</v>
      </c>
      <c r="F572" s="388"/>
      <c r="G572" s="273">
        <f>'Pályáztatási szakasz'!G572</f>
        <v>0</v>
      </c>
      <c r="H572" s="274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3">
        <f t="shared" si="3039"/>
        <v>0</v>
      </c>
      <c r="T572" s="41">
        <f>'Pályáztatási szakasz'!W572</f>
        <v>0</v>
      </c>
      <c r="U572" s="277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7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7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7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7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7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7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7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7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7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7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6"/>
      <c r="D573" s="287"/>
      <c r="E573" s="388" t="str">
        <f>'Pályáztatási szakasz'!E573:F573</f>
        <v>Költségelem megnevezés…</v>
      </c>
      <c r="F573" s="388"/>
      <c r="G573" s="273">
        <f>'Pályáztatási szakasz'!G573</f>
        <v>0</v>
      </c>
      <c r="H573" s="274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3">
        <f t="shared" si="3039"/>
        <v>0</v>
      </c>
      <c r="T573" s="41">
        <f>'Pályáztatási szakasz'!W573</f>
        <v>0</v>
      </c>
      <c r="U573" s="277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7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7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7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7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7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7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7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7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7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7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6"/>
      <c r="D574" s="287"/>
      <c r="E574" s="388" t="str">
        <f>'Pályáztatási szakasz'!E574:F574</f>
        <v>Költségelem megnevezés…</v>
      </c>
      <c r="F574" s="388"/>
      <c r="G574" s="273">
        <f>'Pályáztatási szakasz'!G574</f>
        <v>0</v>
      </c>
      <c r="H574" s="274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3">
        <f t="shared" si="3039"/>
        <v>0</v>
      </c>
      <c r="T574" s="41">
        <f>'Pályáztatási szakasz'!W574</f>
        <v>0</v>
      </c>
      <c r="U574" s="277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7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7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7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7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7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7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7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7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7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7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6"/>
      <c r="D575" s="287"/>
      <c r="E575" s="388" t="str">
        <f>'Pályáztatási szakasz'!E575:F575</f>
        <v>Költségelem megnevezés…</v>
      </c>
      <c r="F575" s="388"/>
      <c r="G575" s="273">
        <f>'Pályáztatási szakasz'!G575</f>
        <v>0</v>
      </c>
      <c r="H575" s="274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3">
        <f t="shared" si="3039"/>
        <v>0</v>
      </c>
      <c r="T575" s="41">
        <f>'Pályáztatási szakasz'!W575</f>
        <v>0</v>
      </c>
      <c r="U575" s="277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7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7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7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7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7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7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7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7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7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7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6"/>
      <c r="D576" s="287"/>
      <c r="E576" s="388" t="str">
        <f>'Pályáztatási szakasz'!E576:F576</f>
        <v>Költségelem megnevezés…</v>
      </c>
      <c r="F576" s="388"/>
      <c r="G576" s="273">
        <f>'Pályáztatási szakasz'!G576</f>
        <v>0</v>
      </c>
      <c r="H576" s="274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3">
        <f t="shared" si="3039"/>
        <v>0</v>
      </c>
      <c r="T576" s="41">
        <f>'Pályáztatási szakasz'!W576</f>
        <v>0</v>
      </c>
      <c r="U576" s="277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7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7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7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7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7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7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7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7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7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7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6"/>
      <c r="D577" s="287"/>
      <c r="E577" s="388" t="str">
        <f>'Pályáztatási szakasz'!E577:F577</f>
        <v>Költségelem megnevezés…</v>
      </c>
      <c r="F577" s="388"/>
      <c r="G577" s="273">
        <f>'Pályáztatási szakasz'!G577</f>
        <v>0</v>
      </c>
      <c r="H577" s="274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3">
        <f t="shared" si="3039"/>
        <v>0</v>
      </c>
      <c r="T577" s="41">
        <f>'Pályáztatási szakasz'!W577</f>
        <v>0</v>
      </c>
      <c r="U577" s="277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7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7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7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7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7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7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7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7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7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7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6"/>
      <c r="D578" s="287"/>
      <c r="E578" s="388" t="str">
        <f>'Pályáztatási szakasz'!E578:F578</f>
        <v>Költségelem megnevezés…</v>
      </c>
      <c r="F578" s="388"/>
      <c r="G578" s="273">
        <f>'Pályáztatási szakasz'!G578</f>
        <v>0</v>
      </c>
      <c r="H578" s="274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3">
        <f t="shared" si="3039"/>
        <v>0</v>
      </c>
      <c r="T578" s="41">
        <f>'Pályáztatási szakasz'!W578</f>
        <v>0</v>
      </c>
      <c r="U578" s="277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7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7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7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7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7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7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7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7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7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7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6"/>
      <c r="D579" s="287"/>
      <c r="E579" s="388" t="str">
        <f>'Pályáztatási szakasz'!E579:F579</f>
        <v>Költségelem megnevezés…</v>
      </c>
      <c r="F579" s="388"/>
      <c r="G579" s="273">
        <f>'Pályáztatási szakasz'!G579</f>
        <v>0</v>
      </c>
      <c r="H579" s="274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3">
        <f t="shared" si="3039"/>
        <v>0</v>
      </c>
      <c r="T579" s="41">
        <f>'Pályáztatási szakasz'!W579</f>
        <v>0</v>
      </c>
      <c r="U579" s="277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7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7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7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7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7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7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7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7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7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7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6"/>
      <c r="D580" s="287"/>
      <c r="E580" s="388" t="str">
        <f>'Pályáztatási szakasz'!E580:F580</f>
        <v>Költségelem megnevezés…</v>
      </c>
      <c r="F580" s="388"/>
      <c r="G580" s="273">
        <f>'Pályáztatási szakasz'!G580</f>
        <v>0</v>
      </c>
      <c r="H580" s="274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3">
        <f t="shared" si="3039"/>
        <v>0</v>
      </c>
      <c r="T580" s="41">
        <f>'Pályáztatási szakasz'!W580</f>
        <v>0</v>
      </c>
      <c r="U580" s="277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7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7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7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7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7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7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7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7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7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7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6"/>
      <c r="D581" s="327" t="s">
        <v>32</v>
      </c>
      <c r="E581" s="328"/>
      <c r="F581" s="329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7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7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7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7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7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7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7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7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7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7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7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6"/>
      <c r="D582" s="287"/>
      <c r="E582" s="388" t="str">
        <f>'Pályáztatási szakasz'!E582:F582</f>
        <v>Költségelem megnevezés…</v>
      </c>
      <c r="F582" s="388"/>
      <c r="G582" s="273">
        <f>'Pályáztatási szakasz'!G582</f>
        <v>0</v>
      </c>
      <c r="H582" s="274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3">
        <f>L582-Q582</f>
        <v>0</v>
      </c>
      <c r="T582" s="41">
        <f>'Pályáztatási szakasz'!W582</f>
        <v>0</v>
      </c>
      <c r="U582" s="277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7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7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7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7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7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7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7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7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7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7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6"/>
      <c r="D583" s="287"/>
      <c r="E583" s="388" t="str">
        <f>'Pályáztatási szakasz'!E583:F583</f>
        <v>Költségelem megnevezés…</v>
      </c>
      <c r="F583" s="388"/>
      <c r="G583" s="273">
        <f>'Pályáztatási szakasz'!G583</f>
        <v>0</v>
      </c>
      <c r="H583" s="274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3">
        <f t="shared" ref="S583:S601" si="3157">L583-Q583</f>
        <v>0</v>
      </c>
      <c r="T583" s="41">
        <f>'Pályáztatási szakasz'!W583</f>
        <v>0</v>
      </c>
      <c r="U583" s="277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7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7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7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7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7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7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7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7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7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7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6"/>
      <c r="D584" s="287"/>
      <c r="E584" s="388" t="str">
        <f>'Pályáztatási szakasz'!E584:F584</f>
        <v>Költségelem megnevezés…</v>
      </c>
      <c r="F584" s="388"/>
      <c r="G584" s="273">
        <f>'Pályáztatási szakasz'!G584</f>
        <v>0</v>
      </c>
      <c r="H584" s="274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3">
        <f t="shared" si="3157"/>
        <v>0</v>
      </c>
      <c r="T584" s="41">
        <f>'Pályáztatási szakasz'!W584</f>
        <v>0</v>
      </c>
      <c r="U584" s="277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7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7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7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7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7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7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7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7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7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7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6"/>
      <c r="D585" s="287"/>
      <c r="E585" s="388" t="str">
        <f>'Pályáztatási szakasz'!E585:F585</f>
        <v>Költségelem megnevezés…</v>
      </c>
      <c r="F585" s="388"/>
      <c r="G585" s="273">
        <f>'Pályáztatási szakasz'!G585</f>
        <v>0</v>
      </c>
      <c r="H585" s="274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3">
        <f t="shared" si="3157"/>
        <v>0</v>
      </c>
      <c r="T585" s="41">
        <f>'Pályáztatási szakasz'!W585</f>
        <v>0</v>
      </c>
      <c r="U585" s="277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7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7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7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7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7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7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7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7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7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7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6"/>
      <c r="D586" s="287"/>
      <c r="E586" s="388" t="str">
        <f>'Pályáztatási szakasz'!E586:F586</f>
        <v>Költségelem megnevezés…</v>
      </c>
      <c r="F586" s="388"/>
      <c r="G586" s="273">
        <f>'Pályáztatási szakasz'!G586</f>
        <v>0</v>
      </c>
      <c r="H586" s="274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3">
        <f t="shared" si="3157"/>
        <v>0</v>
      </c>
      <c r="T586" s="41">
        <f>'Pályáztatási szakasz'!W586</f>
        <v>0</v>
      </c>
      <c r="U586" s="277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7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7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7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7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7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7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7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7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7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7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6"/>
      <c r="D587" s="287"/>
      <c r="E587" s="388" t="str">
        <f>'Pályáztatási szakasz'!E587:F587</f>
        <v>Költségelem megnevezés…</v>
      </c>
      <c r="F587" s="388"/>
      <c r="G587" s="273">
        <f>'Pályáztatási szakasz'!G587</f>
        <v>0</v>
      </c>
      <c r="H587" s="274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3">
        <f t="shared" si="3157"/>
        <v>0</v>
      </c>
      <c r="T587" s="41">
        <f>'Pályáztatási szakasz'!W587</f>
        <v>0</v>
      </c>
      <c r="U587" s="277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7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7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7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7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7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7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7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7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7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7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6"/>
      <c r="D588" s="287"/>
      <c r="E588" s="388" t="str">
        <f>'Pályáztatási szakasz'!E588:F588</f>
        <v>Költségelem megnevezés…</v>
      </c>
      <c r="F588" s="388"/>
      <c r="G588" s="273">
        <f>'Pályáztatási szakasz'!G588</f>
        <v>0</v>
      </c>
      <c r="H588" s="274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3">
        <f t="shared" si="3157"/>
        <v>0</v>
      </c>
      <c r="T588" s="41">
        <f>'Pályáztatási szakasz'!W588</f>
        <v>0</v>
      </c>
      <c r="U588" s="277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7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7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7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7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7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7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7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7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7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7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6"/>
      <c r="D589" s="287"/>
      <c r="E589" s="388" t="str">
        <f>'Pályáztatási szakasz'!E589:F589</f>
        <v>Költségelem megnevezés…</v>
      </c>
      <c r="F589" s="388"/>
      <c r="G589" s="273">
        <f>'Pályáztatási szakasz'!G589</f>
        <v>0</v>
      </c>
      <c r="H589" s="274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3">
        <f t="shared" si="3157"/>
        <v>0</v>
      </c>
      <c r="T589" s="41">
        <f>'Pályáztatási szakasz'!W589</f>
        <v>0</v>
      </c>
      <c r="U589" s="277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7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7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7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7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7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7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7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7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7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7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6"/>
      <c r="D590" s="287"/>
      <c r="E590" s="388" t="str">
        <f>'Pályáztatási szakasz'!E590:F590</f>
        <v>Költségelem megnevezés…</v>
      </c>
      <c r="F590" s="388"/>
      <c r="G590" s="273">
        <f>'Pályáztatási szakasz'!G590</f>
        <v>0</v>
      </c>
      <c r="H590" s="274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3">
        <f t="shared" si="3157"/>
        <v>0</v>
      </c>
      <c r="T590" s="41">
        <f>'Pályáztatási szakasz'!W590</f>
        <v>0</v>
      </c>
      <c r="U590" s="277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7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7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7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7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7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7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7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7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7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7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6"/>
      <c r="D591" s="287"/>
      <c r="E591" s="388" t="str">
        <f>'Pályáztatási szakasz'!E591:F591</f>
        <v>Költségelem megnevezés…</v>
      </c>
      <c r="F591" s="388"/>
      <c r="G591" s="273">
        <f>'Pályáztatási szakasz'!G591</f>
        <v>0</v>
      </c>
      <c r="H591" s="274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3">
        <f t="shared" si="3157"/>
        <v>0</v>
      </c>
      <c r="T591" s="41">
        <f>'Pályáztatási szakasz'!W591</f>
        <v>0</v>
      </c>
      <c r="U591" s="277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7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7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7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7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7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7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7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7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7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7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6"/>
      <c r="D592" s="287"/>
      <c r="E592" s="388" t="str">
        <f>'Pályáztatási szakasz'!E592:F592</f>
        <v>Költségelem megnevezés…</v>
      </c>
      <c r="F592" s="388"/>
      <c r="G592" s="273">
        <f>'Pályáztatási szakasz'!G592</f>
        <v>0</v>
      </c>
      <c r="H592" s="274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3">
        <f t="shared" si="3157"/>
        <v>0</v>
      </c>
      <c r="T592" s="41">
        <f>'Pályáztatási szakasz'!W592</f>
        <v>0</v>
      </c>
      <c r="U592" s="277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7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7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7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7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7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7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7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7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7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7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6"/>
      <c r="D593" s="287"/>
      <c r="E593" s="388" t="str">
        <f>'Pályáztatási szakasz'!E593:F593</f>
        <v>Költségelem megnevezés…</v>
      </c>
      <c r="F593" s="388"/>
      <c r="G593" s="273">
        <f>'Pályáztatási szakasz'!G593</f>
        <v>0</v>
      </c>
      <c r="H593" s="274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3">
        <f t="shared" si="3157"/>
        <v>0</v>
      </c>
      <c r="T593" s="41">
        <f>'Pályáztatási szakasz'!W593</f>
        <v>0</v>
      </c>
      <c r="U593" s="277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7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7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7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7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7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7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7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7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7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7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6"/>
      <c r="D594" s="287"/>
      <c r="E594" s="388" t="str">
        <f>'Pályáztatási szakasz'!E594:F594</f>
        <v>Költségelem megnevezés…</v>
      </c>
      <c r="F594" s="388"/>
      <c r="G594" s="273">
        <f>'Pályáztatási szakasz'!G594</f>
        <v>0</v>
      </c>
      <c r="H594" s="274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3">
        <f t="shared" si="3157"/>
        <v>0</v>
      </c>
      <c r="T594" s="41">
        <f>'Pályáztatási szakasz'!W594</f>
        <v>0</v>
      </c>
      <c r="U594" s="277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7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7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7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7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7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7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7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7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7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7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6"/>
      <c r="D595" s="287"/>
      <c r="E595" s="388" t="str">
        <f>'Pályáztatási szakasz'!E595:F595</f>
        <v>Költségelem megnevezés…</v>
      </c>
      <c r="F595" s="388"/>
      <c r="G595" s="273">
        <f>'Pályáztatási szakasz'!G595</f>
        <v>0</v>
      </c>
      <c r="H595" s="274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3">
        <f t="shared" si="3157"/>
        <v>0</v>
      </c>
      <c r="T595" s="41">
        <f>'Pályáztatási szakasz'!W595</f>
        <v>0</v>
      </c>
      <c r="U595" s="277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7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7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7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7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7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7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7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7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7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7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6"/>
      <c r="D596" s="287"/>
      <c r="E596" s="388" t="str">
        <f>'Pályáztatási szakasz'!E596:F596</f>
        <v>Költségelem megnevezés…</v>
      </c>
      <c r="F596" s="388"/>
      <c r="G596" s="273">
        <f>'Pályáztatási szakasz'!G596</f>
        <v>0</v>
      </c>
      <c r="H596" s="274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3">
        <f t="shared" si="3157"/>
        <v>0</v>
      </c>
      <c r="T596" s="41">
        <f>'Pályáztatási szakasz'!W596</f>
        <v>0</v>
      </c>
      <c r="U596" s="277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7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7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7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7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7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7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7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7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7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7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6"/>
      <c r="D597" s="287"/>
      <c r="E597" s="388" t="str">
        <f>'Pályáztatási szakasz'!E597:F597</f>
        <v>Költségelem megnevezés…</v>
      </c>
      <c r="F597" s="388"/>
      <c r="G597" s="273">
        <f>'Pályáztatási szakasz'!G597</f>
        <v>0</v>
      </c>
      <c r="H597" s="274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3">
        <f t="shared" si="3157"/>
        <v>0</v>
      </c>
      <c r="T597" s="41">
        <f>'Pályáztatási szakasz'!W597</f>
        <v>0</v>
      </c>
      <c r="U597" s="277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7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7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7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7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7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7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7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7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7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7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6"/>
      <c r="D598" s="287"/>
      <c r="E598" s="388" t="str">
        <f>'Pályáztatási szakasz'!E598:F598</f>
        <v>Költségelem megnevezés…</v>
      </c>
      <c r="F598" s="388"/>
      <c r="G598" s="273">
        <f>'Pályáztatási szakasz'!G598</f>
        <v>0</v>
      </c>
      <c r="H598" s="274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3">
        <f t="shared" si="3157"/>
        <v>0</v>
      </c>
      <c r="T598" s="41">
        <f>'Pályáztatási szakasz'!W598</f>
        <v>0</v>
      </c>
      <c r="U598" s="277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7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7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7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7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7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7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7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7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7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7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6"/>
      <c r="D599" s="287"/>
      <c r="E599" s="388" t="str">
        <f>'Pályáztatási szakasz'!E599:F599</f>
        <v>Költségelem megnevezés…</v>
      </c>
      <c r="F599" s="388"/>
      <c r="G599" s="273">
        <f>'Pályáztatási szakasz'!G599</f>
        <v>0</v>
      </c>
      <c r="H599" s="274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3">
        <f t="shared" si="3157"/>
        <v>0</v>
      </c>
      <c r="T599" s="41">
        <f>'Pályáztatási szakasz'!W599</f>
        <v>0</v>
      </c>
      <c r="U599" s="277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7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7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7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7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7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7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7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7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7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7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6"/>
      <c r="D600" s="287"/>
      <c r="E600" s="388" t="str">
        <f>'Pályáztatási szakasz'!E600:F600</f>
        <v>Költségelem megnevezés…</v>
      </c>
      <c r="F600" s="388"/>
      <c r="G600" s="273">
        <f>'Pályáztatási szakasz'!G600</f>
        <v>0</v>
      </c>
      <c r="H600" s="274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3">
        <f t="shared" si="3157"/>
        <v>0</v>
      </c>
      <c r="T600" s="41">
        <f>'Pályáztatási szakasz'!W600</f>
        <v>0</v>
      </c>
      <c r="U600" s="277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7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7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7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7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7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7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7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7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7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7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6"/>
      <c r="D601" s="287"/>
      <c r="E601" s="388" t="str">
        <f>'Pályáztatási szakasz'!E601:F601</f>
        <v>Költségelem megnevezés…</v>
      </c>
      <c r="F601" s="388"/>
      <c r="G601" s="273">
        <f>'Pályáztatási szakasz'!G601</f>
        <v>0</v>
      </c>
      <c r="H601" s="274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3">
        <f t="shared" si="3157"/>
        <v>0</v>
      </c>
      <c r="T601" s="41">
        <f>'Pályáztatási szakasz'!W601</f>
        <v>0</v>
      </c>
      <c r="U601" s="277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7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7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7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7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7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7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7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7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7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7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6"/>
      <c r="D602" s="389" t="s">
        <v>33</v>
      </c>
      <c r="E602" s="390"/>
      <c r="F602" s="391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2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2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2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2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2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2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2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2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2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2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2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6"/>
      <c r="D603" s="288"/>
      <c r="E603" s="388" t="str">
        <f>'Pályáztatási szakasz'!E603:F603</f>
        <v>Költségelem megnevezés…</v>
      </c>
      <c r="F603" s="388"/>
      <c r="G603" s="273">
        <f>'Pályáztatási szakasz'!G603</f>
        <v>0</v>
      </c>
      <c r="H603" s="274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3">
        <f>L603-Q603</f>
        <v>0</v>
      </c>
      <c r="T603" s="41">
        <f>'Pályáztatási szakasz'!W603</f>
        <v>0</v>
      </c>
      <c r="U603" s="272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2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2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2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2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2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2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2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2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2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2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6"/>
      <c r="D604" s="288"/>
      <c r="E604" s="388" t="str">
        <f>'Pályáztatási szakasz'!E604:F604</f>
        <v>Költségelem megnevezés…</v>
      </c>
      <c r="F604" s="388"/>
      <c r="G604" s="273">
        <f>'Pályáztatási szakasz'!G604</f>
        <v>0</v>
      </c>
      <c r="H604" s="274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3">
        <f t="shared" ref="S604:S622" si="3274">L604-Q604</f>
        <v>0</v>
      </c>
      <c r="T604" s="41">
        <f>'Pályáztatási szakasz'!W604</f>
        <v>0</v>
      </c>
      <c r="U604" s="272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2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2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2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2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2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2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2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2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2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2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6"/>
      <c r="D605" s="288"/>
      <c r="E605" s="388" t="str">
        <f>'Pályáztatási szakasz'!E605:F605</f>
        <v>Költségelem megnevezés…</v>
      </c>
      <c r="F605" s="388"/>
      <c r="G605" s="273">
        <f>'Pályáztatási szakasz'!G605</f>
        <v>0</v>
      </c>
      <c r="H605" s="274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3">
        <f t="shared" si="3274"/>
        <v>0</v>
      </c>
      <c r="T605" s="41">
        <f>'Pályáztatási szakasz'!W605</f>
        <v>0</v>
      </c>
      <c r="U605" s="272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2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2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2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2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2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2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2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2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2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2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6"/>
      <c r="D606" s="288"/>
      <c r="E606" s="388" t="str">
        <f>'Pályáztatási szakasz'!E606:F606</f>
        <v>Költségelem megnevezés…</v>
      </c>
      <c r="F606" s="388"/>
      <c r="G606" s="273">
        <f>'Pályáztatási szakasz'!G606</f>
        <v>0</v>
      </c>
      <c r="H606" s="274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3">
        <f t="shared" si="3274"/>
        <v>0</v>
      </c>
      <c r="T606" s="41">
        <f>'Pályáztatási szakasz'!W606</f>
        <v>0</v>
      </c>
      <c r="U606" s="272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2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2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2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2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2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2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2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2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2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2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6"/>
      <c r="D607" s="288"/>
      <c r="E607" s="388" t="str">
        <f>'Pályáztatási szakasz'!E607:F607</f>
        <v>Költségelem megnevezés…</v>
      </c>
      <c r="F607" s="388"/>
      <c r="G607" s="273">
        <f>'Pályáztatási szakasz'!G607</f>
        <v>0</v>
      </c>
      <c r="H607" s="274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3">
        <f t="shared" si="3274"/>
        <v>0</v>
      </c>
      <c r="T607" s="41">
        <f>'Pályáztatási szakasz'!W607</f>
        <v>0</v>
      </c>
      <c r="U607" s="272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2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2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2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2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2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2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2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2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2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2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6"/>
      <c r="D608" s="288"/>
      <c r="E608" s="388" t="str">
        <f>'Pályáztatási szakasz'!E608:F608</f>
        <v>Költségelem megnevezés…</v>
      </c>
      <c r="F608" s="388"/>
      <c r="G608" s="273">
        <f>'Pályáztatási szakasz'!G608</f>
        <v>0</v>
      </c>
      <c r="H608" s="274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3">
        <f t="shared" si="3274"/>
        <v>0</v>
      </c>
      <c r="T608" s="41">
        <f>'Pályáztatási szakasz'!W608</f>
        <v>0</v>
      </c>
      <c r="U608" s="272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2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2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2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2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2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2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2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2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2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2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6"/>
      <c r="D609" s="288"/>
      <c r="E609" s="388" t="str">
        <f>'Pályáztatási szakasz'!E609:F609</f>
        <v>Költségelem megnevezés…</v>
      </c>
      <c r="F609" s="388"/>
      <c r="G609" s="273">
        <f>'Pályáztatási szakasz'!G609</f>
        <v>0</v>
      </c>
      <c r="H609" s="274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3">
        <f t="shared" si="3274"/>
        <v>0</v>
      </c>
      <c r="T609" s="41">
        <f>'Pályáztatási szakasz'!W609</f>
        <v>0</v>
      </c>
      <c r="U609" s="272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2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2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2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2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2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2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2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2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2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2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6"/>
      <c r="D610" s="288"/>
      <c r="E610" s="388" t="str">
        <f>'Pályáztatási szakasz'!E610:F610</f>
        <v>Költségelem megnevezés…</v>
      </c>
      <c r="F610" s="388"/>
      <c r="G610" s="273">
        <f>'Pályáztatási szakasz'!G610</f>
        <v>0</v>
      </c>
      <c r="H610" s="274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3">
        <f t="shared" si="3274"/>
        <v>0</v>
      </c>
      <c r="T610" s="41">
        <f>'Pályáztatási szakasz'!W610</f>
        <v>0</v>
      </c>
      <c r="U610" s="272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2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2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2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2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2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2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2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2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2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2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6"/>
      <c r="D611" s="288"/>
      <c r="E611" s="388" t="str">
        <f>'Pályáztatási szakasz'!E611:F611</f>
        <v>Költségelem megnevezés…</v>
      </c>
      <c r="F611" s="388"/>
      <c r="G611" s="273">
        <f>'Pályáztatási szakasz'!G611</f>
        <v>0</v>
      </c>
      <c r="H611" s="274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3">
        <f t="shared" si="3274"/>
        <v>0</v>
      </c>
      <c r="T611" s="41">
        <f>'Pályáztatási szakasz'!W611</f>
        <v>0</v>
      </c>
      <c r="U611" s="272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2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2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2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2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2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2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2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2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2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2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6"/>
      <c r="D612" s="288"/>
      <c r="E612" s="388" t="str">
        <f>'Pályáztatási szakasz'!E612:F612</f>
        <v>Költségelem megnevezés…</v>
      </c>
      <c r="F612" s="388"/>
      <c r="G612" s="273">
        <f>'Pályáztatási szakasz'!G612</f>
        <v>0</v>
      </c>
      <c r="H612" s="274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3">
        <f t="shared" si="3274"/>
        <v>0</v>
      </c>
      <c r="T612" s="41">
        <f>'Pályáztatási szakasz'!W612</f>
        <v>0</v>
      </c>
      <c r="U612" s="272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2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2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2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2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2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2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2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2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2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2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6"/>
      <c r="D613" s="288"/>
      <c r="E613" s="388" t="str">
        <f>'Pályáztatási szakasz'!E613:F613</f>
        <v>Költségelem megnevezés…</v>
      </c>
      <c r="F613" s="388"/>
      <c r="G613" s="273">
        <f>'Pályáztatási szakasz'!G613</f>
        <v>0</v>
      </c>
      <c r="H613" s="274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3">
        <f t="shared" si="3274"/>
        <v>0</v>
      </c>
      <c r="T613" s="41">
        <f>'Pályáztatási szakasz'!W613</f>
        <v>0</v>
      </c>
      <c r="U613" s="272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2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2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2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2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2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2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2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2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2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2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6"/>
      <c r="D614" s="288"/>
      <c r="E614" s="388" t="str">
        <f>'Pályáztatási szakasz'!E614:F614</f>
        <v>Költségelem megnevezés…</v>
      </c>
      <c r="F614" s="388"/>
      <c r="G614" s="273">
        <f>'Pályáztatási szakasz'!G614</f>
        <v>0</v>
      </c>
      <c r="H614" s="274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3">
        <f t="shared" si="3274"/>
        <v>0</v>
      </c>
      <c r="T614" s="41">
        <f>'Pályáztatási szakasz'!W614</f>
        <v>0</v>
      </c>
      <c r="U614" s="272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2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2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2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2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2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2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2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2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2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2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6"/>
      <c r="D615" s="288"/>
      <c r="E615" s="388" t="str">
        <f>'Pályáztatási szakasz'!E615:F615</f>
        <v>Költségelem megnevezés…</v>
      </c>
      <c r="F615" s="388"/>
      <c r="G615" s="273">
        <f>'Pályáztatási szakasz'!G615</f>
        <v>0</v>
      </c>
      <c r="H615" s="274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3">
        <f t="shared" si="3274"/>
        <v>0</v>
      </c>
      <c r="T615" s="41">
        <f>'Pályáztatási szakasz'!W615</f>
        <v>0</v>
      </c>
      <c r="U615" s="272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2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2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2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2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2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2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2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2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2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2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6"/>
      <c r="D616" s="288"/>
      <c r="E616" s="388" t="str">
        <f>'Pályáztatási szakasz'!E616:F616</f>
        <v>Költségelem megnevezés…</v>
      </c>
      <c r="F616" s="388"/>
      <c r="G616" s="273">
        <f>'Pályáztatási szakasz'!G616</f>
        <v>0</v>
      </c>
      <c r="H616" s="274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3">
        <f t="shared" si="3274"/>
        <v>0</v>
      </c>
      <c r="T616" s="41">
        <f>'Pályáztatási szakasz'!W616</f>
        <v>0</v>
      </c>
      <c r="U616" s="272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2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2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2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2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2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2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2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2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2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2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6"/>
      <c r="D617" s="288"/>
      <c r="E617" s="388" t="str">
        <f>'Pályáztatási szakasz'!E617:F617</f>
        <v>Költségelem megnevezés…</v>
      </c>
      <c r="F617" s="388"/>
      <c r="G617" s="273">
        <f>'Pályáztatási szakasz'!G617</f>
        <v>0</v>
      </c>
      <c r="H617" s="274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3">
        <f t="shared" si="3274"/>
        <v>0</v>
      </c>
      <c r="T617" s="41">
        <f>'Pályáztatási szakasz'!W617</f>
        <v>0</v>
      </c>
      <c r="U617" s="272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2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2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2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2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2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2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2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2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2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2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6"/>
      <c r="D618" s="288"/>
      <c r="E618" s="388" t="str">
        <f>'Pályáztatási szakasz'!E618:F618</f>
        <v>Költségelem megnevezés…</v>
      </c>
      <c r="F618" s="388"/>
      <c r="G618" s="273">
        <f>'Pályáztatási szakasz'!G618</f>
        <v>0</v>
      </c>
      <c r="H618" s="274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3">
        <f t="shared" si="3274"/>
        <v>0</v>
      </c>
      <c r="T618" s="41">
        <f>'Pályáztatási szakasz'!W618</f>
        <v>0</v>
      </c>
      <c r="U618" s="272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2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2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2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2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2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2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2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2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2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2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6"/>
      <c r="D619" s="288"/>
      <c r="E619" s="388" t="str">
        <f>'Pályáztatási szakasz'!E619:F619</f>
        <v>Költségelem megnevezés…</v>
      </c>
      <c r="F619" s="388"/>
      <c r="G619" s="273">
        <f>'Pályáztatási szakasz'!G619</f>
        <v>0</v>
      </c>
      <c r="H619" s="274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3">
        <f t="shared" si="3274"/>
        <v>0</v>
      </c>
      <c r="T619" s="41">
        <f>'Pályáztatási szakasz'!W619</f>
        <v>0</v>
      </c>
      <c r="U619" s="272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2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2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2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2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2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2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2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2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2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2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6"/>
      <c r="D620" s="288"/>
      <c r="E620" s="388" t="str">
        <f>'Pályáztatási szakasz'!E620:F620</f>
        <v>Költségelem megnevezés…</v>
      </c>
      <c r="F620" s="388"/>
      <c r="G620" s="273">
        <f>'Pályáztatási szakasz'!G620</f>
        <v>0</v>
      </c>
      <c r="H620" s="274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3">
        <f t="shared" si="3274"/>
        <v>0</v>
      </c>
      <c r="T620" s="41">
        <f>'Pályáztatási szakasz'!W620</f>
        <v>0</v>
      </c>
      <c r="U620" s="272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2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2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2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2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2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2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2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2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2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2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6"/>
      <c r="D621" s="288"/>
      <c r="E621" s="388" t="str">
        <f>'Pályáztatási szakasz'!E621:F621</f>
        <v>Költségelem megnevezés…</v>
      </c>
      <c r="F621" s="388"/>
      <c r="G621" s="273">
        <f>'Pályáztatási szakasz'!G621</f>
        <v>0</v>
      </c>
      <c r="H621" s="274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3">
        <f t="shared" si="3274"/>
        <v>0</v>
      </c>
      <c r="T621" s="41">
        <f>'Pályáztatási szakasz'!W621</f>
        <v>0</v>
      </c>
      <c r="U621" s="272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2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2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2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2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2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2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2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2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2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2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6"/>
      <c r="D622" s="288"/>
      <c r="E622" s="388" t="str">
        <f>'Pályáztatási szakasz'!E622:F622</f>
        <v>Költségelem megnevezés…</v>
      </c>
      <c r="F622" s="388"/>
      <c r="G622" s="273">
        <f>'Pályáztatási szakasz'!G622</f>
        <v>0</v>
      </c>
      <c r="H622" s="274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3">
        <f t="shared" si="3274"/>
        <v>0</v>
      </c>
      <c r="T622" s="41">
        <f>'Pályáztatási szakasz'!W622</f>
        <v>0</v>
      </c>
      <c r="U622" s="272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2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2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2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2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2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2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2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2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2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2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76" t="s">
        <v>119</v>
      </c>
      <c r="D623" s="377"/>
      <c r="E623" s="377"/>
      <c r="F623" s="378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4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9"/>
      <c r="U623" s="290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4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90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4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90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4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90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4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90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4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90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0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4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90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4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90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4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90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4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90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4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90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31" t="s">
        <v>120</v>
      </c>
      <c r="D624" s="332"/>
      <c r="E624" s="332"/>
      <c r="F624" s="333"/>
      <c r="G624" s="161"/>
      <c r="H624" s="162"/>
      <c r="I624" s="84"/>
      <c r="J624" s="291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5"/>
      <c r="P624" s="164"/>
      <c r="Q624" s="82" t="e">
        <f>L624</f>
        <v>#DIV/0!</v>
      </c>
      <c r="R624" s="90"/>
      <c r="S624" s="90" t="e">
        <f>N624</f>
        <v>#DIV/0!</v>
      </c>
      <c r="T624" s="289"/>
      <c r="U624" s="272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5"/>
      <c r="AD624" s="164"/>
      <c r="AE624" s="82" t="e">
        <f>Z624</f>
        <v>#DIV/0!</v>
      </c>
      <c r="AF624" s="90"/>
      <c r="AG624" s="240" t="e">
        <f>AB624</f>
        <v>#DIV/0!</v>
      </c>
      <c r="AH624" s="295" t="e">
        <f>Z624-L624</f>
        <v>#DIV/0!</v>
      </c>
      <c r="AI624" s="292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5"/>
      <c r="AR624" s="164"/>
      <c r="AS624" s="82" t="e">
        <f>AN624</f>
        <v>#DIV/0!</v>
      </c>
      <c r="AT624" s="90"/>
      <c r="AU624" s="240" t="e">
        <f>AP624</f>
        <v>#DIV/0!</v>
      </c>
      <c r="AV624" s="295" t="e">
        <f>AN624-Z624</f>
        <v>#DIV/0!</v>
      </c>
      <c r="AW624" s="292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5"/>
      <c r="BF624" s="164"/>
      <c r="BG624" s="82" t="e">
        <f>BB624</f>
        <v>#DIV/0!</v>
      </c>
      <c r="BH624" s="90"/>
      <c r="BI624" s="240" t="e">
        <f>BD624</f>
        <v>#DIV/0!</v>
      </c>
      <c r="BJ624" s="295" t="e">
        <f>BB624-AN624</f>
        <v>#DIV/0!</v>
      </c>
      <c r="BK624" s="292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5"/>
      <c r="BT624" s="164"/>
      <c r="BU624" s="82" t="e">
        <f>BP624</f>
        <v>#DIV/0!</v>
      </c>
      <c r="BV624" s="90"/>
      <c r="BW624" s="240" t="e">
        <f>BR624</f>
        <v>#DIV/0!</v>
      </c>
      <c r="BX624" s="295" t="e">
        <f>BP624-BB624</f>
        <v>#DIV/0!</v>
      </c>
      <c r="BY624" s="292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5"/>
      <c r="CH624" s="164"/>
      <c r="CI624" s="82" t="e">
        <f>CD624</f>
        <v>#DIV/0!</v>
      </c>
      <c r="CJ624" s="90"/>
      <c r="CK624" s="240" t="e">
        <f>CF624</f>
        <v>#DIV/0!</v>
      </c>
      <c r="CL624" s="295" t="e">
        <f>CD624-BP624</f>
        <v>#DIV/0!</v>
      </c>
      <c r="CM624" s="292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 t="e">
        <f>ROUNDDOWN(((CP624/CP623)*CR623),0)</f>
        <v>#DIV/0!</v>
      </c>
      <c r="CS624" s="90"/>
      <c r="CT624" s="90" t="e">
        <f>CP624-CR624</f>
        <v>#DIV/0!</v>
      </c>
      <c r="CU624" s="235"/>
      <c r="CV624" s="164"/>
      <c r="CW624" s="82" t="e">
        <f>CR624</f>
        <v>#DIV/0!</v>
      </c>
      <c r="CX624" s="90"/>
      <c r="CY624" s="240" t="e">
        <f>CT624</f>
        <v>#DIV/0!</v>
      </c>
      <c r="CZ624" s="295" t="e">
        <f>CR624-CD624</f>
        <v>#DIV/0!</v>
      </c>
      <c r="DA624" s="292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5"/>
      <c r="DJ624" s="164"/>
      <c r="DK624" s="82" t="e">
        <f>DF624</f>
        <v>#DIV/0!</v>
      </c>
      <c r="DL624" s="90"/>
      <c r="DM624" s="240" t="e">
        <f>DH624</f>
        <v>#DIV/0!</v>
      </c>
      <c r="DN624" s="295" t="e">
        <f>DF624-CR624</f>
        <v>#DIV/0!</v>
      </c>
      <c r="DO624" s="292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5"/>
      <c r="DX624" s="164"/>
      <c r="DY624" s="82" t="e">
        <f>DT624</f>
        <v>#DIV/0!</v>
      </c>
      <c r="DZ624" s="90"/>
      <c r="EA624" s="240" t="e">
        <f>DV624</f>
        <v>#DIV/0!</v>
      </c>
      <c r="EB624" s="295" t="e">
        <f>DT624-DF624</f>
        <v>#DIV/0!</v>
      </c>
      <c r="EC624" s="292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5"/>
      <c r="EL624" s="164"/>
      <c r="EM624" s="82" t="e">
        <f>EH624</f>
        <v>#DIV/0!</v>
      </c>
      <c r="EN624" s="90"/>
      <c r="EO624" s="240" t="e">
        <f>EJ624</f>
        <v>#DIV/0!</v>
      </c>
      <c r="EP624" s="295" t="e">
        <f>EH624-DT624</f>
        <v>#DIV/0!</v>
      </c>
      <c r="EQ624" s="292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5"/>
      <c r="EZ624" s="164"/>
      <c r="FA624" s="82" t="e">
        <f>EV624</f>
        <v>#DIV/0!</v>
      </c>
      <c r="FB624" s="90"/>
      <c r="FC624" s="240" t="e">
        <f>EX624</f>
        <v>#DIV/0!</v>
      </c>
      <c r="FD624" s="295" t="e">
        <f>EV624-EH624</f>
        <v>#DIV/0!</v>
      </c>
      <c r="FE624" s="292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73" t="s">
        <v>118</v>
      </c>
      <c r="D625" s="374"/>
      <c r="E625" s="374"/>
      <c r="F625" s="375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1" t="e">
        <f>AG623+AG624</f>
        <v>#DIV/0!</v>
      </c>
      <c r="AH625" s="242" t="e">
        <f>(SUM(AH7:AH622))+AH624</f>
        <v>#DIV/0!</v>
      </c>
      <c r="AI625" s="244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2" t="e">
        <f>(SUM(AV7:AV622))+AV624</f>
        <v>#DIV/0!</v>
      </c>
      <c r="AW625" s="244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2" t="e">
        <f>(SUM(BJ7:BJ622))+BJ624</f>
        <v>#DIV/0!</v>
      </c>
      <c r="BK625" s="244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2" t="e">
        <f>(SUM(BX7:BX622))+BX624</f>
        <v>#DIV/0!</v>
      </c>
      <c r="BY625" s="244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2" t="e">
        <f>(SUM(CL7:CL622))+CL624</f>
        <v>#DIV/0!</v>
      </c>
      <c r="CM625" s="244" t="e">
        <f>IF(CL625=0,"OK","NEM OK")</f>
        <v>#DIV/0!</v>
      </c>
      <c r="CN625" s="34"/>
      <c r="CO625" s="34"/>
      <c r="CP625" s="80">
        <f>CP623+CP624</f>
        <v>0</v>
      </c>
      <c r="CQ625" s="164"/>
      <c r="CR625" s="80" t="e">
        <f>CR623+CR624</f>
        <v>#DIV/0!</v>
      </c>
      <c r="CS625" s="165"/>
      <c r="CT625" s="80" t="e">
        <f>CT623+CT624</f>
        <v>#DIV/0!</v>
      </c>
      <c r="CU625" s="166"/>
      <c r="CV625" s="164"/>
      <c r="CW625" s="80" t="e">
        <f>CW623+CW624</f>
        <v>#DIV/0!</v>
      </c>
      <c r="CX625" s="164"/>
      <c r="CY625" s="80" t="e">
        <f>CY623+CY624</f>
        <v>#DIV/0!</v>
      </c>
      <c r="CZ625" s="242" t="e">
        <f>(SUM(CZ7:CZ622))+CZ624</f>
        <v>#DIV/0!</v>
      </c>
      <c r="DA625" s="244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2" t="e">
        <f>(SUM(DN7:DN622))+DN624</f>
        <v>#DIV/0!</v>
      </c>
      <c r="DO625" s="244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2" t="e">
        <f>(SUM(EB7:EB622))+EB624</f>
        <v>#DIV/0!</v>
      </c>
      <c r="EC625" s="244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2" t="e">
        <f>(SUM(EP7:EP622))+EP624</f>
        <v>#DIV/0!</v>
      </c>
      <c r="EQ625" s="244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2" t="e">
        <f>(SUM(FD7:FD622))+FD624</f>
        <v>#DIV/0!</v>
      </c>
      <c r="FE625" s="244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70" t="s">
        <v>34</v>
      </c>
      <c r="D626" s="371"/>
      <c r="E626" s="371"/>
      <c r="F626" s="372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3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3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3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3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3"/>
      <c r="CM626" s="34"/>
      <c r="CN626" s="34"/>
      <c r="CO626" s="34"/>
      <c r="CP626" s="80">
        <f>CO626*CN626</f>
        <v>0</v>
      </c>
      <c r="CQ626" s="164"/>
      <c r="CR626" s="80" t="e">
        <f>(CP626/CP625)*CR625</f>
        <v>#DIV/0!</v>
      </c>
      <c r="CS626" s="165"/>
      <c r="CT626" s="34"/>
      <c r="CU626" s="166"/>
      <c r="CV626" s="164"/>
      <c r="CW626" s="80" t="e">
        <f>(CP626/CP625)*CW625</f>
        <v>#DIV/0!</v>
      </c>
      <c r="CX626" s="164"/>
      <c r="CY626" s="34"/>
      <c r="CZ626" s="243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3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3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3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3"/>
      <c r="FE626" s="34"/>
    </row>
    <row r="627" spans="1:171" s="81" customFormat="1" ht="15.75" thickBot="1" x14ac:dyDescent="0.3">
      <c r="B627" s="118" t="s">
        <v>114</v>
      </c>
      <c r="C627" s="370" t="s">
        <v>117</v>
      </c>
      <c r="D627" s="371"/>
      <c r="E627" s="371"/>
      <c r="F627" s="372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0</v>
      </c>
      <c r="CQ627" s="164"/>
      <c r="CR627" s="80" t="e">
        <f>CR625+CR626</f>
        <v>#DIV/0!</v>
      </c>
      <c r="CS627" s="165"/>
      <c r="CT627" s="34"/>
      <c r="CU627" s="166"/>
      <c r="CV627" s="164"/>
      <c r="CW627" s="80" t="e">
        <f>CW625+CW626</f>
        <v>#DIV/0!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9"/>
      <c r="C628" s="200"/>
      <c r="D628" s="200"/>
      <c r="E628" s="200"/>
      <c r="F628" s="200"/>
      <c r="G628" s="201"/>
      <c r="H628" s="202"/>
      <c r="I628" s="203"/>
      <c r="J628" s="203"/>
      <c r="K628" s="165"/>
      <c r="L628" s="203"/>
      <c r="M628" s="165"/>
      <c r="N628" s="165"/>
      <c r="O628" s="165"/>
      <c r="P628" s="165"/>
      <c r="Q628" s="203"/>
      <c r="R628" s="165"/>
      <c r="S628" s="34"/>
      <c r="T628" s="34"/>
      <c r="U628" s="34"/>
      <c r="V628" s="34"/>
      <c r="W628" s="34"/>
      <c r="X628" s="203"/>
      <c r="Y628" s="165"/>
      <c r="Z628" s="203"/>
      <c r="AA628" s="165"/>
      <c r="AB628" s="34"/>
      <c r="AC628" s="165"/>
      <c r="AD628" s="165"/>
      <c r="AE628" s="203"/>
      <c r="AF628" s="203"/>
      <c r="AG628" s="203"/>
      <c r="AH628" s="203"/>
      <c r="AI628" s="34"/>
      <c r="AJ628" s="34"/>
      <c r="AK628" s="34"/>
      <c r="AL628" s="203"/>
      <c r="AM628" s="165"/>
      <c r="AN628" s="203"/>
      <c r="AO628" s="165"/>
      <c r="AP628" s="34"/>
      <c r="AQ628" s="165"/>
      <c r="AR628" s="165"/>
      <c r="AS628" s="203"/>
      <c r="AT628" s="165"/>
      <c r="AU628" s="34"/>
      <c r="AV628" s="203"/>
      <c r="AW628" s="34"/>
      <c r="AX628" s="34"/>
      <c r="AY628" s="34"/>
      <c r="AZ628" s="203"/>
      <c r="BA628" s="165"/>
      <c r="BB628" s="203"/>
      <c r="BC628" s="165"/>
      <c r="BD628" s="34"/>
      <c r="BE628" s="165"/>
      <c r="BF628" s="165"/>
      <c r="BG628" s="203"/>
      <c r="BH628" s="165"/>
      <c r="BI628" s="34"/>
      <c r="BJ628" s="203"/>
      <c r="BK628" s="34"/>
      <c r="BL628" s="34"/>
      <c r="BM628" s="34"/>
      <c r="BN628" s="203"/>
      <c r="BO628" s="165"/>
      <c r="BP628" s="203"/>
      <c r="BQ628" s="165"/>
      <c r="BR628" s="34"/>
      <c r="BS628" s="165"/>
      <c r="BT628" s="165"/>
      <c r="BU628" s="203"/>
      <c r="BV628" s="165"/>
      <c r="BW628" s="34"/>
      <c r="BX628" s="203"/>
      <c r="BY628" s="34"/>
      <c r="BZ628" s="34"/>
      <c r="CA628" s="34"/>
      <c r="CB628" s="203"/>
      <c r="CC628" s="165"/>
      <c r="CD628" s="203"/>
      <c r="CE628" s="165"/>
      <c r="CF628" s="34"/>
      <c r="CG628" s="165"/>
      <c r="CH628" s="165"/>
      <c r="CI628" s="203"/>
      <c r="CJ628" s="165"/>
      <c r="CK628" s="34"/>
      <c r="CL628" s="203"/>
      <c r="CM628" s="34"/>
      <c r="CN628" s="34"/>
      <c r="CO628" s="34"/>
      <c r="CP628" s="203"/>
      <c r="CQ628" s="165"/>
      <c r="CR628" s="203"/>
      <c r="CS628" s="165"/>
      <c r="CT628" s="34"/>
      <c r="CU628" s="165"/>
      <c r="CV628" s="165"/>
      <c r="CW628" s="203"/>
      <c r="CX628" s="165"/>
      <c r="CY628" s="34"/>
      <c r="CZ628" s="203"/>
      <c r="DA628" s="34"/>
      <c r="DB628" s="34"/>
      <c r="DC628" s="34"/>
      <c r="DD628" s="203"/>
      <c r="DE628" s="165"/>
      <c r="DF628" s="203"/>
      <c r="DG628" s="165"/>
      <c r="DH628" s="34"/>
      <c r="DI628" s="165"/>
      <c r="DJ628" s="165"/>
      <c r="DK628" s="203"/>
      <c r="DL628" s="165"/>
      <c r="DM628" s="34"/>
      <c r="DN628" s="203"/>
      <c r="DO628" s="34"/>
      <c r="DP628" s="34"/>
      <c r="DQ628" s="34"/>
      <c r="DR628" s="203"/>
      <c r="DS628" s="165"/>
      <c r="DT628" s="203"/>
      <c r="DU628" s="165"/>
      <c r="DV628" s="34"/>
      <c r="DW628" s="165"/>
      <c r="DX628" s="165"/>
      <c r="DY628" s="203"/>
      <c r="DZ628" s="165"/>
      <c r="EA628" s="34"/>
      <c r="EB628" s="203"/>
      <c r="EC628" s="34"/>
      <c r="ED628" s="34"/>
      <c r="EE628" s="34"/>
      <c r="EF628" s="203"/>
      <c r="EG628" s="165"/>
      <c r="EH628" s="203"/>
      <c r="EI628" s="165"/>
      <c r="EJ628" s="34"/>
      <c r="EK628" s="165"/>
      <c r="EL628" s="165"/>
      <c r="EM628" s="203"/>
      <c r="EN628" s="165"/>
      <c r="EO628" s="34"/>
      <c r="EP628" s="203"/>
      <c r="EQ628" s="34"/>
      <c r="ER628" s="34"/>
      <c r="ES628" s="34"/>
      <c r="ET628" s="203"/>
      <c r="EU628" s="165"/>
      <c r="EV628" s="203"/>
      <c r="EW628" s="165"/>
      <c r="EX628" s="34"/>
      <c r="EY628" s="165"/>
      <c r="EZ628" s="165"/>
      <c r="FA628" s="203"/>
      <c r="FB628" s="165"/>
      <c r="FC628" s="34"/>
      <c r="FD628" s="203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3">
        <v>0</v>
      </c>
      <c r="AO630" s="34"/>
      <c r="AR630" s="34"/>
      <c r="AU630" s="89" t="s">
        <v>157</v>
      </c>
      <c r="AV630" s="293">
        <f>AH629</f>
        <v>0</v>
      </c>
      <c r="BC630" s="34"/>
      <c r="BF630" s="34"/>
      <c r="BI630" s="89" t="s">
        <v>157</v>
      </c>
      <c r="BJ630" s="293">
        <f>AV629</f>
        <v>0</v>
      </c>
      <c r="BQ630" s="34"/>
      <c r="BT630" s="34"/>
      <c r="BW630" s="89" t="s">
        <v>157</v>
      </c>
      <c r="BX630" s="293">
        <f>BJ629</f>
        <v>0</v>
      </c>
      <c r="CE630" s="34"/>
      <c r="CH630" s="34"/>
      <c r="CK630" s="89" t="s">
        <v>157</v>
      </c>
      <c r="CL630" s="293">
        <f>BX629</f>
        <v>0</v>
      </c>
      <c r="CS630" s="34"/>
      <c r="CV630" s="34"/>
      <c r="CY630" s="89" t="s">
        <v>157</v>
      </c>
      <c r="CZ630" s="293">
        <f>CL629</f>
        <v>0</v>
      </c>
      <c r="DG630" s="34"/>
      <c r="DJ630" s="34"/>
      <c r="DM630" s="89" t="s">
        <v>157</v>
      </c>
      <c r="DN630" s="293">
        <f>CZ629</f>
        <v>0</v>
      </c>
      <c r="DU630" s="34"/>
      <c r="DX630" s="34"/>
      <c r="EA630" s="89" t="s">
        <v>157</v>
      </c>
      <c r="EB630" s="293">
        <f>DN629</f>
        <v>0</v>
      </c>
      <c r="EI630" s="34"/>
      <c r="EL630" s="34"/>
      <c r="EO630" s="89" t="s">
        <v>157</v>
      </c>
      <c r="EP630" s="293">
        <f>EB629</f>
        <v>0</v>
      </c>
      <c r="EW630" s="34"/>
      <c r="EZ630" s="34"/>
      <c r="FC630" s="89" t="s">
        <v>157</v>
      </c>
      <c r="FD630" s="293">
        <f>EP629</f>
        <v>0</v>
      </c>
      <c r="FO630" s="34"/>
    </row>
    <row r="631" spans="1:171" ht="15.75" customHeight="1" thickBot="1" x14ac:dyDescent="0.3">
      <c r="B631" s="379" t="s">
        <v>725</v>
      </c>
      <c r="C631" s="380"/>
      <c r="D631" s="380"/>
      <c r="E631" s="380"/>
      <c r="F631" s="380"/>
      <c r="G631" s="381"/>
      <c r="H631" s="382" t="s">
        <v>47</v>
      </c>
      <c r="I631" s="383"/>
      <c r="J631" s="384"/>
      <c r="K631" s="252">
        <f>VLOOKUP(H631,L632:O633,2,FALSE)</f>
        <v>1</v>
      </c>
      <c r="L631" s="255"/>
      <c r="M631" s="256"/>
      <c r="N631" s="257"/>
      <c r="O631" s="257"/>
      <c r="P631" s="258"/>
      <c r="AA631" s="34"/>
      <c r="AD631" s="34"/>
      <c r="AG631" s="386" t="s">
        <v>716</v>
      </c>
      <c r="AH631" s="92" t="e">
        <f>(AH629+AH630)/L623</f>
        <v>#DIV/0!</v>
      </c>
      <c r="AO631" s="34"/>
      <c r="AR631" s="34"/>
      <c r="AU631" s="386" t="s">
        <v>716</v>
      </c>
      <c r="AV631" s="92" t="e">
        <f>(AV629+AV630)/Z623</f>
        <v>#DIV/0!</v>
      </c>
      <c r="BC631" s="34"/>
      <c r="BF631" s="34"/>
      <c r="BI631" s="386" t="s">
        <v>716</v>
      </c>
      <c r="BJ631" s="92" t="e">
        <f>(BJ629+BJ630)/AN623</f>
        <v>#DIV/0!</v>
      </c>
      <c r="BQ631" s="34"/>
      <c r="BT631" s="34"/>
      <c r="BW631" s="386" t="s">
        <v>716</v>
      </c>
      <c r="BX631" s="92" t="e">
        <f>(BX629+BX630)/BB623</f>
        <v>#DIV/0!</v>
      </c>
      <c r="CE631" s="34"/>
      <c r="CH631" s="34"/>
      <c r="CK631" s="386" t="s">
        <v>716</v>
      </c>
      <c r="CL631" s="92" t="e">
        <f>(CL629+CL630)/BP623</f>
        <v>#DIV/0!</v>
      </c>
      <c r="CS631" s="34"/>
      <c r="CV631" s="34"/>
      <c r="CY631" s="386" t="s">
        <v>716</v>
      </c>
      <c r="CZ631" s="92" t="e">
        <f>(CZ629+CZ630)/CD623</f>
        <v>#DIV/0!</v>
      </c>
      <c r="DG631" s="34"/>
      <c r="DJ631" s="34"/>
      <c r="DM631" s="386" t="s">
        <v>716</v>
      </c>
      <c r="DN631" s="92" t="e">
        <f>(DN629+DN630)/CR623</f>
        <v>#DIV/0!</v>
      </c>
      <c r="DU631" s="34"/>
      <c r="DX631" s="34"/>
      <c r="EA631" s="386" t="s">
        <v>716</v>
      </c>
      <c r="EB631" s="92" t="e">
        <f>(EB629+EB630)/DF623</f>
        <v>#DIV/0!</v>
      </c>
      <c r="EI631" s="34"/>
      <c r="EL631" s="34"/>
      <c r="EO631" s="386" t="s">
        <v>716</v>
      </c>
      <c r="EP631" s="92" t="e">
        <f>(EP629+EP630)/DT623</f>
        <v>#DIV/0!</v>
      </c>
      <c r="EW631" s="34"/>
      <c r="EZ631" s="34"/>
      <c r="FC631" s="386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3"/>
      <c r="J632" s="263"/>
      <c r="K632" s="251"/>
      <c r="L632" s="260" t="s">
        <v>47</v>
      </c>
      <c r="M632" s="252">
        <v>1</v>
      </c>
      <c r="N632" s="180">
        <v>1</v>
      </c>
      <c r="O632" s="257"/>
      <c r="P632" s="258"/>
      <c r="AA632" s="34"/>
      <c r="AD632" s="34"/>
      <c r="AG632" s="387"/>
      <c r="AH632" s="93" t="e">
        <f>IF(AH631&gt;25%,"IGEN","NEM")</f>
        <v>#DIV/0!</v>
      </c>
      <c r="AO632" s="34"/>
      <c r="AR632" s="34"/>
      <c r="AU632" s="387"/>
      <c r="AV632" s="93" t="e">
        <f>IF(AV631&gt;25%,"IGEN","NEM")</f>
        <v>#DIV/0!</v>
      </c>
      <c r="BC632" s="34"/>
      <c r="BF632" s="34"/>
      <c r="BI632" s="387"/>
      <c r="BJ632" s="93" t="e">
        <f>IF(BJ631&gt;25%,"IGEN","NEM")</f>
        <v>#DIV/0!</v>
      </c>
      <c r="BQ632" s="34"/>
      <c r="BT632" s="34"/>
      <c r="BW632" s="387"/>
      <c r="BX632" s="93" t="e">
        <f>IF(BX631&gt;25%,"IGEN","NEM")</f>
        <v>#DIV/0!</v>
      </c>
      <c r="CE632" s="34"/>
      <c r="CH632" s="34"/>
      <c r="CK632" s="387"/>
      <c r="CL632" s="93" t="e">
        <f>IF(CL631&gt;25%,"IGEN","NEM")</f>
        <v>#DIV/0!</v>
      </c>
      <c r="CS632" s="34"/>
      <c r="CV632" s="34"/>
      <c r="CY632" s="387"/>
      <c r="CZ632" s="93" t="e">
        <f>IF(CZ631&gt;25%,"IGEN","NEM")</f>
        <v>#DIV/0!</v>
      </c>
      <c r="DG632" s="34"/>
      <c r="DJ632" s="34"/>
      <c r="DM632" s="387"/>
      <c r="DN632" s="93" t="e">
        <f>IF(DN631&gt;25%,"IGEN","NEM")</f>
        <v>#DIV/0!</v>
      </c>
      <c r="DU632" s="34"/>
      <c r="DX632" s="34"/>
      <c r="EA632" s="387"/>
      <c r="EB632" s="93" t="e">
        <f>IF(EB631&gt;25%,"IGEN","NEM")</f>
        <v>#DIV/0!</v>
      </c>
      <c r="EI632" s="34"/>
      <c r="EL632" s="34"/>
      <c r="EO632" s="387"/>
      <c r="EP632" s="93" t="e">
        <f>IF(EP631&gt;25%,"IGEN","NEM")</f>
        <v>#DIV/0!</v>
      </c>
      <c r="EW632" s="34"/>
      <c r="EZ632" s="34"/>
      <c r="FC632" s="387"/>
      <c r="FD632" s="93" t="e">
        <f>IF(FD631&gt;25%,"IGEN","NEM")</f>
        <v>#DIV/0!</v>
      </c>
      <c r="FO632" s="34"/>
    </row>
    <row r="633" spans="1:171" ht="45.75" thickBot="1" x14ac:dyDescent="0.3">
      <c r="B633" s="345" t="str">
        <f>IF(K631=1,"BERUHÁZÁSI JELLEGŰ PROJEKT","NEM BERUHÁZÁSI JELLEGŰ PROJEKT")</f>
        <v>BERUHÁZÁSI JELLEGŰ PROJEKT</v>
      </c>
      <c r="C633" s="346"/>
      <c r="D633" s="346"/>
      <c r="E633" s="346"/>
      <c r="F633" s="346"/>
      <c r="G633" s="347"/>
      <c r="H633" s="263"/>
      <c r="I633" s="263"/>
      <c r="J633" s="263"/>
      <c r="K633" s="252"/>
      <c r="L633" s="260" t="s">
        <v>724</v>
      </c>
      <c r="M633" s="252">
        <v>2</v>
      </c>
      <c r="N633" s="180">
        <v>2</v>
      </c>
      <c r="O633" s="257"/>
      <c r="P633" s="258"/>
      <c r="V633" s="100"/>
      <c r="W633" s="345" t="str">
        <f>B633</f>
        <v>BERUHÁZÁSI JELLEGŰ PROJEKT</v>
      </c>
      <c r="X633" s="346"/>
      <c r="Y633" s="347"/>
      <c r="Z633" s="180">
        <v>1</v>
      </c>
      <c r="AD633" s="348"/>
      <c r="AE633" s="348"/>
      <c r="AF633" s="348"/>
      <c r="AG633" s="348"/>
      <c r="AH633" s="348"/>
      <c r="AJ633" s="100"/>
      <c r="AK633" s="345" t="str">
        <f>B633</f>
        <v>BERUHÁZÁSI JELLEGŰ PROJEKT</v>
      </c>
      <c r="AL633" s="346"/>
      <c r="AM633" s="347"/>
      <c r="AN633" s="180">
        <v>1</v>
      </c>
      <c r="AR633" s="263"/>
      <c r="AS633" s="263"/>
      <c r="AT633" s="263"/>
      <c r="AU633" s="263"/>
      <c r="AV633" s="263"/>
      <c r="AX633" s="100"/>
      <c r="AY633" s="345" t="str">
        <f>B633</f>
        <v>BERUHÁZÁSI JELLEGŰ PROJEKT</v>
      </c>
      <c r="AZ633" s="346"/>
      <c r="BA633" s="347"/>
      <c r="BB633" s="180">
        <v>1</v>
      </c>
      <c r="BF633" s="348"/>
      <c r="BG633" s="348"/>
      <c r="BH633" s="348"/>
      <c r="BI633" s="348"/>
      <c r="BJ633" s="348"/>
      <c r="BL633" s="100"/>
      <c r="BM633" s="345" t="str">
        <f>B633</f>
        <v>BERUHÁZÁSI JELLEGŰ PROJEKT</v>
      </c>
      <c r="BN633" s="346"/>
      <c r="BO633" s="347"/>
      <c r="BP633" s="180">
        <v>1</v>
      </c>
      <c r="BT633" s="348"/>
      <c r="BU633" s="348"/>
      <c r="BV633" s="348"/>
      <c r="BW633" s="348"/>
      <c r="BX633" s="348"/>
      <c r="BZ633" s="100"/>
      <c r="CA633" s="345" t="str">
        <f>B633</f>
        <v>BERUHÁZÁSI JELLEGŰ PROJEKT</v>
      </c>
      <c r="CB633" s="346"/>
      <c r="CC633" s="347"/>
      <c r="CD633" s="180">
        <v>1</v>
      </c>
      <c r="CH633" s="348"/>
      <c r="CI633" s="348"/>
      <c r="CJ633" s="348"/>
      <c r="CK633" s="348"/>
      <c r="CL633" s="348"/>
      <c r="CN633" s="100"/>
      <c r="CO633" s="345" t="str">
        <f>B633</f>
        <v>BERUHÁZÁSI JELLEGŰ PROJEKT</v>
      </c>
      <c r="CP633" s="346"/>
      <c r="CQ633" s="347"/>
      <c r="CR633" s="180">
        <v>1</v>
      </c>
      <c r="CV633" s="348"/>
      <c r="CW633" s="348"/>
      <c r="CX633" s="348"/>
      <c r="CY633" s="348"/>
      <c r="CZ633" s="348"/>
      <c r="DB633" s="100"/>
      <c r="DC633" s="345" t="str">
        <f>B633</f>
        <v>BERUHÁZÁSI JELLEGŰ PROJEKT</v>
      </c>
      <c r="DD633" s="346"/>
      <c r="DE633" s="347"/>
      <c r="DF633" s="180">
        <v>1</v>
      </c>
      <c r="DJ633" s="348"/>
      <c r="DK633" s="348"/>
      <c r="DL633" s="348"/>
      <c r="DM633" s="348"/>
      <c r="DN633" s="348"/>
      <c r="DP633" s="100"/>
      <c r="DQ633" s="345" t="str">
        <f>B633</f>
        <v>BERUHÁZÁSI JELLEGŰ PROJEKT</v>
      </c>
      <c r="DR633" s="346"/>
      <c r="DS633" s="347"/>
      <c r="DT633" s="180">
        <v>1</v>
      </c>
      <c r="DX633" s="348"/>
      <c r="DY633" s="348"/>
      <c r="DZ633" s="348"/>
      <c r="EA633" s="348"/>
      <c r="EB633" s="348"/>
      <c r="ED633" s="100"/>
      <c r="EE633" s="345" t="str">
        <f>B633</f>
        <v>BERUHÁZÁSI JELLEGŰ PROJEKT</v>
      </c>
      <c r="EF633" s="346"/>
      <c r="EG633" s="347"/>
      <c r="EH633" s="180">
        <v>1</v>
      </c>
      <c r="EL633" s="348"/>
      <c r="EM633" s="348"/>
      <c r="EN633" s="348"/>
      <c r="EO633" s="348"/>
      <c r="EP633" s="348"/>
      <c r="ER633" s="100"/>
      <c r="ES633" s="345" t="str">
        <f>B633</f>
        <v>BERUHÁZÁSI JELLEGŰ PROJEKT</v>
      </c>
      <c r="ET633" s="346"/>
      <c r="EU633" s="347"/>
      <c r="EV633" s="180">
        <v>1</v>
      </c>
      <c r="EZ633" s="348"/>
      <c r="FA633" s="348"/>
      <c r="FB633" s="348"/>
      <c r="FC633" s="348"/>
      <c r="FD633" s="348"/>
      <c r="FO633" s="34"/>
    </row>
    <row r="634" spans="1:171" ht="35.25" customHeight="1" x14ac:dyDescent="0.25">
      <c r="B634" s="342" t="s">
        <v>692</v>
      </c>
      <c r="C634" s="343"/>
      <c r="D634" s="343"/>
      <c r="E634" s="343"/>
      <c r="F634" s="343"/>
      <c r="G634" s="344"/>
      <c r="H634" s="36"/>
      <c r="I634" s="181"/>
      <c r="J634" s="181"/>
      <c r="K634" s="181"/>
      <c r="L634" s="257"/>
      <c r="M634" s="259"/>
      <c r="N634" s="257"/>
      <c r="O634" s="257"/>
      <c r="P634" s="258"/>
      <c r="W634" s="330" t="s">
        <v>692</v>
      </c>
      <c r="X634" s="330"/>
      <c r="Y634" s="330"/>
      <c r="Z634" s="181"/>
      <c r="AD634" s="38"/>
      <c r="AH634" s="180"/>
      <c r="AI634" s="294" t="s">
        <v>712</v>
      </c>
      <c r="AK634" s="330" t="s">
        <v>692</v>
      </c>
      <c r="AL634" s="330"/>
      <c r="AM634" s="330"/>
      <c r="AN634" s="181"/>
      <c r="AR634" s="38"/>
      <c r="AV634" s="180"/>
      <c r="AY634" s="330" t="s">
        <v>692</v>
      </c>
      <c r="AZ634" s="330"/>
      <c r="BA634" s="330"/>
      <c r="BB634" s="181"/>
      <c r="BF634" s="38"/>
      <c r="BJ634" s="180"/>
      <c r="BM634" s="330" t="s">
        <v>692</v>
      </c>
      <c r="BN634" s="330"/>
      <c r="BO634" s="330"/>
      <c r="BP634" s="181"/>
      <c r="BT634" s="38"/>
      <c r="BX634" s="180"/>
      <c r="CA634" s="330" t="s">
        <v>692</v>
      </c>
      <c r="CB634" s="330"/>
      <c r="CC634" s="330"/>
      <c r="CD634" s="181"/>
      <c r="CH634" s="38"/>
      <c r="CL634" s="180"/>
      <c r="CO634" s="330" t="s">
        <v>692</v>
      </c>
      <c r="CP634" s="330"/>
      <c r="CQ634" s="330"/>
      <c r="CR634" s="181"/>
      <c r="CV634" s="38"/>
      <c r="CZ634" s="180"/>
      <c r="DC634" s="330" t="s">
        <v>692</v>
      </c>
      <c r="DD634" s="330"/>
      <c r="DE634" s="330"/>
      <c r="DF634" s="181"/>
      <c r="DJ634" s="38"/>
      <c r="DN634" s="180"/>
      <c r="DQ634" s="330" t="s">
        <v>692</v>
      </c>
      <c r="DR634" s="330"/>
      <c r="DS634" s="330"/>
      <c r="DT634" s="181"/>
      <c r="DX634" s="38"/>
      <c r="EB634" s="180"/>
      <c r="EE634" s="330" t="s">
        <v>692</v>
      </c>
      <c r="EF634" s="330"/>
      <c r="EG634" s="330"/>
      <c r="EH634" s="181"/>
      <c r="EL634" s="38"/>
      <c r="EP634" s="180"/>
      <c r="ES634" s="330" t="s">
        <v>692</v>
      </c>
      <c r="ET634" s="330"/>
      <c r="EU634" s="330"/>
      <c r="EV634" s="181"/>
      <c r="EZ634" s="38"/>
      <c r="FD634" s="180"/>
      <c r="FO634" s="34"/>
    </row>
    <row r="635" spans="1:171" ht="28.5" customHeight="1" x14ac:dyDescent="0.25">
      <c r="B635" s="369" t="s">
        <v>38</v>
      </c>
      <c r="C635" s="340"/>
      <c r="D635" s="340"/>
      <c r="E635" s="341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7"/>
      <c r="M635" s="259"/>
      <c r="N635" s="257"/>
      <c r="O635" s="257"/>
      <c r="P635" s="258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95" t="s">
        <v>39</v>
      </c>
      <c r="C636" s="338"/>
      <c r="D636" s="338"/>
      <c r="E636" s="339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7"/>
      <c r="M636" s="259"/>
      <c r="N636" s="257"/>
      <c r="O636" s="257"/>
      <c r="P636" s="258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69" t="s">
        <v>45</v>
      </c>
      <c r="C637" s="340"/>
      <c r="D637" s="340"/>
      <c r="E637" s="341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69" t="s">
        <v>40</v>
      </c>
      <c r="C638" s="340"/>
      <c r="D638" s="340"/>
      <c r="E638" s="341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69" t="s">
        <v>41</v>
      </c>
      <c r="C639" s="340"/>
      <c r="D639" s="340"/>
      <c r="E639" s="341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69" t="s">
        <v>42</v>
      </c>
      <c r="C640" s="340"/>
      <c r="D640" s="340"/>
      <c r="E640" s="341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69" t="s">
        <v>43</v>
      </c>
      <c r="C641" s="340"/>
      <c r="D641" s="340"/>
      <c r="E641" s="341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69" t="s">
        <v>44</v>
      </c>
      <c r="C642" s="340"/>
      <c r="D642" s="340"/>
      <c r="E642" s="341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69" t="s">
        <v>46</v>
      </c>
      <c r="C643" s="340"/>
      <c r="D643" s="340"/>
      <c r="E643" s="341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45" t="s">
        <v>721</v>
      </c>
      <c r="C645" s="346"/>
      <c r="D645" s="346"/>
      <c r="E645" s="346"/>
      <c r="F645" s="346"/>
      <c r="G645" s="347"/>
      <c r="P645" s="38"/>
      <c r="V645" s="182"/>
      <c r="W645" s="345" t="s">
        <v>721</v>
      </c>
      <c r="X645" s="346"/>
      <c r="Y645" s="347"/>
      <c r="Z645" s="181"/>
      <c r="AD645" s="38"/>
      <c r="AJ645" s="182"/>
      <c r="AK645" s="345" t="s">
        <v>721</v>
      </c>
      <c r="AL645" s="346"/>
      <c r="AM645" s="347"/>
      <c r="AN645" s="181"/>
      <c r="AR645" s="38"/>
      <c r="AX645" s="182"/>
      <c r="AY645" s="345" t="s">
        <v>721</v>
      </c>
      <c r="AZ645" s="346"/>
      <c r="BA645" s="347"/>
      <c r="BB645" s="181"/>
      <c r="BF645" s="38"/>
      <c r="BL645" s="182"/>
      <c r="BM645" s="345" t="s">
        <v>721</v>
      </c>
      <c r="BN645" s="346"/>
      <c r="BO645" s="347"/>
      <c r="BP645" s="181"/>
      <c r="BT645" s="38"/>
      <c r="BZ645" s="182"/>
      <c r="CA645" s="345" t="s">
        <v>721</v>
      </c>
      <c r="CB645" s="346"/>
      <c r="CC645" s="347"/>
      <c r="CD645" s="181"/>
      <c r="CH645" s="38"/>
      <c r="CN645" s="182"/>
      <c r="CO645" s="345" t="s">
        <v>721</v>
      </c>
      <c r="CP645" s="346"/>
      <c r="CQ645" s="347"/>
      <c r="CR645" s="181"/>
      <c r="CV645" s="38"/>
      <c r="DB645" s="182"/>
      <c r="DC645" s="345" t="s">
        <v>721</v>
      </c>
      <c r="DD645" s="346"/>
      <c r="DE645" s="347"/>
      <c r="DF645" s="181"/>
      <c r="DJ645" s="38"/>
      <c r="DP645" s="182"/>
      <c r="DQ645" s="345" t="s">
        <v>721</v>
      </c>
      <c r="DR645" s="346"/>
      <c r="DS645" s="347"/>
      <c r="DT645" s="181"/>
      <c r="DX645" s="38"/>
      <c r="ED645" s="182"/>
      <c r="EE645" s="345" t="s">
        <v>721</v>
      </c>
      <c r="EF645" s="346"/>
      <c r="EG645" s="347"/>
      <c r="EH645" s="181"/>
      <c r="EL645" s="38"/>
      <c r="ER645" s="182"/>
      <c r="ES645" s="345" t="s">
        <v>721</v>
      </c>
      <c r="ET645" s="346"/>
      <c r="EU645" s="347"/>
      <c r="EV645" s="181"/>
      <c r="EZ645" s="38"/>
      <c r="FO645" s="34"/>
    </row>
    <row r="646" spans="2:171" ht="39.75" hidden="1" customHeight="1" x14ac:dyDescent="0.25">
      <c r="B646" s="342" t="s">
        <v>692</v>
      </c>
      <c r="C646" s="343"/>
      <c r="D646" s="343"/>
      <c r="E646" s="343"/>
      <c r="F646" s="343"/>
      <c r="G646" s="344"/>
      <c r="H646" s="36"/>
      <c r="P646" s="38"/>
      <c r="W646" s="330" t="s">
        <v>692</v>
      </c>
      <c r="X646" s="330"/>
      <c r="Y646" s="330"/>
      <c r="AD646" s="38"/>
      <c r="AK646" s="330" t="s">
        <v>692</v>
      </c>
      <c r="AL646" s="330"/>
      <c r="AM646" s="330"/>
      <c r="AR646" s="38"/>
      <c r="AY646" s="330" t="s">
        <v>692</v>
      </c>
      <c r="AZ646" s="330"/>
      <c r="BA646" s="330"/>
      <c r="BF646" s="38"/>
      <c r="BM646" s="330" t="s">
        <v>692</v>
      </c>
      <c r="BN646" s="330"/>
      <c r="BO646" s="330"/>
      <c r="BT646" s="38"/>
      <c r="CA646" s="330" t="s">
        <v>692</v>
      </c>
      <c r="CB646" s="330"/>
      <c r="CC646" s="330"/>
      <c r="CH646" s="38"/>
      <c r="CO646" s="330" t="s">
        <v>692</v>
      </c>
      <c r="CP646" s="330"/>
      <c r="CQ646" s="330"/>
      <c r="CV646" s="38"/>
      <c r="DC646" s="330" t="s">
        <v>692</v>
      </c>
      <c r="DD646" s="330"/>
      <c r="DE646" s="330"/>
      <c r="DJ646" s="38"/>
      <c r="DQ646" s="330" t="s">
        <v>692</v>
      </c>
      <c r="DR646" s="330"/>
      <c r="DS646" s="330"/>
      <c r="DX646" s="38"/>
      <c r="EE646" s="330" t="s">
        <v>692</v>
      </c>
      <c r="EF646" s="330"/>
      <c r="EG646" s="330"/>
      <c r="EL646" s="38"/>
      <c r="ES646" s="330" t="s">
        <v>692</v>
      </c>
      <c r="ET646" s="330"/>
      <c r="EU646" s="330"/>
      <c r="EZ646" s="38"/>
      <c r="FO646" s="34"/>
    </row>
    <row r="647" spans="2:171" ht="26.25" hidden="1" customHeight="1" x14ac:dyDescent="0.25">
      <c r="B647" s="369" t="s">
        <v>38</v>
      </c>
      <c r="C647" s="340"/>
      <c r="D647" s="340"/>
      <c r="E647" s="341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69" t="s">
        <v>39</v>
      </c>
      <c r="C648" s="340"/>
      <c r="D648" s="340"/>
      <c r="E648" s="341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69" t="s">
        <v>45</v>
      </c>
      <c r="C649" s="340"/>
      <c r="D649" s="340"/>
      <c r="E649" s="341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69" t="s">
        <v>40</v>
      </c>
      <c r="C650" s="340"/>
      <c r="D650" s="340"/>
      <c r="E650" s="341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69" t="s">
        <v>41</v>
      </c>
      <c r="C651" s="340"/>
      <c r="D651" s="340"/>
      <c r="E651" s="341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69" t="s">
        <v>42</v>
      </c>
      <c r="C652" s="340"/>
      <c r="D652" s="340"/>
      <c r="E652" s="341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69" t="s">
        <v>43</v>
      </c>
      <c r="C653" s="340"/>
      <c r="D653" s="340"/>
      <c r="E653" s="341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69" t="s">
        <v>44</v>
      </c>
      <c r="C654" s="340"/>
      <c r="D654" s="340"/>
      <c r="E654" s="341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69" t="s">
        <v>46</v>
      </c>
      <c r="C655" s="340"/>
      <c r="D655" s="340"/>
      <c r="E655" s="341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dr. Vábró László</cp:lastModifiedBy>
  <cp:lastPrinted>2016-09-14T12:35:05Z</cp:lastPrinted>
  <dcterms:created xsi:type="dcterms:W3CDTF">2015-11-17T08:45:04Z</dcterms:created>
  <dcterms:modified xsi:type="dcterms:W3CDTF">2019-04-30T09:03:45Z</dcterms:modified>
</cp:coreProperties>
</file>